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H54" i="1"/>
  <c r="I54" i="1" s="1"/>
  <c r="G54" i="1"/>
  <c r="E54" i="1"/>
  <c r="D54" i="1"/>
  <c r="J53" i="1"/>
  <c r="K53" i="1" s="1"/>
  <c r="G53" i="1"/>
  <c r="H53" i="1" s="1"/>
  <c r="E53" i="1"/>
  <c r="F53" i="1" s="1"/>
  <c r="M53" i="1" s="1"/>
  <c r="D53" i="1"/>
  <c r="K52" i="1"/>
  <c r="L52" i="1" s="1"/>
  <c r="J52" i="1"/>
  <c r="G52" i="1"/>
  <c r="H52" i="1" s="1"/>
  <c r="I52" i="1" s="1"/>
  <c r="M52" i="1" s="1"/>
  <c r="E52" i="1"/>
  <c r="F52" i="1" s="1"/>
  <c r="D52" i="1"/>
  <c r="K51" i="1"/>
  <c r="L51" i="1" s="1"/>
  <c r="J51" i="1"/>
  <c r="I51" i="1"/>
  <c r="G51" i="1"/>
  <c r="H51" i="1" s="1"/>
  <c r="E51" i="1"/>
  <c r="F51" i="1" s="1"/>
  <c r="M51" i="1" s="1"/>
  <c r="D51" i="1"/>
  <c r="K50" i="1"/>
  <c r="L50" i="1" s="1"/>
  <c r="J50" i="1"/>
  <c r="G50" i="1"/>
  <c r="H50" i="1" s="1"/>
  <c r="I50" i="1" s="1"/>
  <c r="M50" i="1" s="1"/>
  <c r="E50" i="1"/>
  <c r="F50" i="1" s="1"/>
  <c r="D50" i="1"/>
  <c r="K49" i="1"/>
  <c r="L49" i="1" s="1"/>
  <c r="J49" i="1"/>
  <c r="I49" i="1"/>
  <c r="G49" i="1"/>
  <c r="H49" i="1" s="1"/>
  <c r="E49" i="1"/>
  <c r="F49" i="1" s="1"/>
  <c r="M49" i="1" s="1"/>
  <c r="D49" i="1"/>
  <c r="K48" i="1"/>
  <c r="L48" i="1" s="1"/>
  <c r="J48" i="1"/>
  <c r="G48" i="1"/>
  <c r="H48" i="1" s="1"/>
  <c r="I48" i="1" s="1"/>
  <c r="M48" i="1" s="1"/>
  <c r="E48" i="1"/>
  <c r="F48" i="1" s="1"/>
  <c r="D48" i="1"/>
  <c r="K47" i="1"/>
  <c r="L47" i="1" s="1"/>
  <c r="J47" i="1"/>
  <c r="I47" i="1"/>
  <c r="G47" i="1"/>
  <c r="H47" i="1" s="1"/>
  <c r="E47" i="1"/>
  <c r="F47" i="1" s="1"/>
  <c r="M47" i="1" s="1"/>
  <c r="D47" i="1"/>
  <c r="K46" i="1"/>
  <c r="L46" i="1" s="1"/>
  <c r="J46" i="1"/>
  <c r="G46" i="1"/>
  <c r="H46" i="1" s="1"/>
  <c r="I46" i="1" s="1"/>
  <c r="M46" i="1" s="1"/>
  <c r="D46" i="1"/>
  <c r="E46" i="1" s="1"/>
  <c r="L45" i="1"/>
  <c r="J45" i="1"/>
  <c r="K45" i="1" s="1"/>
  <c r="H45" i="1"/>
  <c r="I45" i="1" s="1"/>
  <c r="G45" i="1"/>
  <c r="F45" i="1"/>
  <c r="M45" i="1" s="1"/>
  <c r="D45" i="1"/>
  <c r="E45" i="1" s="1"/>
  <c r="L44" i="1"/>
  <c r="J44" i="1"/>
  <c r="K44" i="1" s="1"/>
  <c r="H44" i="1"/>
  <c r="I44" i="1" s="1"/>
  <c r="G44" i="1"/>
  <c r="F44" i="1"/>
  <c r="M44" i="1" s="1"/>
  <c r="D44" i="1"/>
  <c r="E44" i="1" s="1"/>
  <c r="L43" i="1"/>
  <c r="J43" i="1"/>
  <c r="K43" i="1" s="1"/>
  <c r="H43" i="1"/>
  <c r="I43" i="1" s="1"/>
  <c r="G43" i="1"/>
  <c r="F43" i="1"/>
  <c r="M43" i="1" s="1"/>
  <c r="D43" i="1"/>
  <c r="E43" i="1" s="1"/>
  <c r="L42" i="1"/>
  <c r="J42" i="1"/>
  <c r="K42" i="1" s="1"/>
  <c r="H42" i="1"/>
  <c r="I42" i="1" s="1"/>
  <c r="G42" i="1"/>
  <c r="F42" i="1"/>
  <c r="M42" i="1" s="1"/>
  <c r="D42" i="1"/>
  <c r="E42" i="1" s="1"/>
  <c r="L41" i="1"/>
  <c r="J41" i="1"/>
  <c r="K41" i="1" s="1"/>
  <c r="H41" i="1"/>
  <c r="I41" i="1" s="1"/>
  <c r="G41" i="1"/>
  <c r="F41" i="1"/>
  <c r="M41" i="1" s="1"/>
  <c r="D41" i="1"/>
  <c r="E41" i="1" s="1"/>
  <c r="L40" i="1"/>
  <c r="J40" i="1"/>
  <c r="K40" i="1" s="1"/>
  <c r="H40" i="1"/>
  <c r="I40" i="1" s="1"/>
  <c r="G40" i="1"/>
  <c r="F40" i="1"/>
  <c r="M40" i="1" s="1"/>
  <c r="D40" i="1"/>
  <c r="E40" i="1" s="1"/>
  <c r="L39" i="1"/>
  <c r="J39" i="1"/>
  <c r="K39" i="1" s="1"/>
  <c r="H39" i="1"/>
  <c r="I39" i="1" s="1"/>
  <c r="M39" i="1" s="1"/>
  <c r="G39" i="1"/>
  <c r="E39" i="1"/>
  <c r="D39" i="1"/>
  <c r="K38" i="1"/>
  <c r="L38" i="1" s="1"/>
  <c r="J38" i="1"/>
  <c r="G38" i="1"/>
  <c r="H38" i="1" s="1"/>
  <c r="I38" i="1" s="1"/>
  <c r="M38" i="1" s="1"/>
  <c r="E38" i="1"/>
  <c r="F38" i="1" s="1"/>
  <c r="D38" i="1"/>
  <c r="K37" i="1"/>
  <c r="L37" i="1" s="1"/>
  <c r="J37" i="1"/>
  <c r="I37" i="1"/>
  <c r="G37" i="1"/>
  <c r="H37" i="1" s="1"/>
  <c r="E37" i="1"/>
  <c r="F37" i="1" s="1"/>
  <c r="M37" i="1" s="1"/>
  <c r="D37" i="1"/>
  <c r="K36" i="1"/>
  <c r="L36" i="1" s="1"/>
  <c r="J36" i="1"/>
  <c r="G36" i="1"/>
  <c r="H36" i="1" s="1"/>
  <c r="I36" i="1" s="1"/>
  <c r="M36" i="1" s="1"/>
  <c r="E36" i="1"/>
  <c r="F36" i="1" s="1"/>
  <c r="D36" i="1"/>
  <c r="K35" i="1"/>
  <c r="L35" i="1" s="1"/>
  <c r="J35" i="1"/>
  <c r="I35" i="1"/>
  <c r="G35" i="1"/>
  <c r="H35" i="1" s="1"/>
  <c r="E35" i="1"/>
  <c r="F35" i="1" s="1"/>
  <c r="M35" i="1" s="1"/>
  <c r="D35" i="1"/>
  <c r="K34" i="1"/>
  <c r="L34" i="1" s="1"/>
  <c r="J34" i="1"/>
  <c r="G34" i="1"/>
  <c r="H34" i="1" s="1"/>
  <c r="I34" i="1" s="1"/>
  <c r="M34" i="1" s="1"/>
  <c r="E34" i="1"/>
  <c r="F34" i="1" s="1"/>
  <c r="D34" i="1"/>
  <c r="K33" i="1"/>
  <c r="L33" i="1" s="1"/>
  <c r="J33" i="1"/>
  <c r="I33" i="1"/>
  <c r="G33" i="1"/>
  <c r="H33" i="1" s="1"/>
  <c r="E33" i="1"/>
  <c r="F33" i="1" s="1"/>
  <c r="M33" i="1" s="1"/>
  <c r="D33" i="1"/>
  <c r="K32" i="1"/>
  <c r="L32" i="1" s="1"/>
  <c r="J32" i="1"/>
  <c r="G32" i="1"/>
  <c r="H32" i="1" s="1"/>
  <c r="I32" i="1" s="1"/>
  <c r="M32" i="1" s="1"/>
  <c r="E32" i="1"/>
  <c r="F32" i="1" s="1"/>
  <c r="D32" i="1"/>
  <c r="K31" i="1"/>
  <c r="L31" i="1" s="1"/>
  <c r="J31" i="1"/>
  <c r="I31" i="1"/>
  <c r="G31" i="1"/>
  <c r="H31" i="1" s="1"/>
  <c r="E31" i="1"/>
  <c r="F31" i="1" s="1"/>
  <c r="M31" i="1" s="1"/>
  <c r="D31" i="1"/>
  <c r="K30" i="1"/>
  <c r="L30" i="1" s="1"/>
  <c r="J30" i="1"/>
  <c r="G30" i="1"/>
  <c r="H30" i="1" s="1"/>
  <c r="I30" i="1" s="1"/>
  <c r="M30" i="1" s="1"/>
  <c r="E30" i="1"/>
  <c r="F30" i="1" s="1"/>
  <c r="D30" i="1"/>
  <c r="K29" i="1"/>
  <c r="L29" i="1" s="1"/>
  <c r="J29" i="1"/>
  <c r="I29" i="1"/>
  <c r="G29" i="1"/>
  <c r="H29" i="1" s="1"/>
  <c r="E29" i="1"/>
  <c r="F29" i="1" s="1"/>
  <c r="M29" i="1" s="1"/>
  <c r="D29" i="1"/>
  <c r="J28" i="1"/>
  <c r="K28" i="1" s="1"/>
  <c r="L28" i="1" s="1"/>
  <c r="H28" i="1"/>
  <c r="I28" i="1" s="1"/>
  <c r="G28" i="1"/>
  <c r="D28" i="1"/>
  <c r="E28" i="1" s="1"/>
  <c r="F28" i="1" s="1"/>
  <c r="J27" i="1"/>
  <c r="K27" i="1" s="1"/>
  <c r="L27" i="1" s="1"/>
  <c r="H27" i="1"/>
  <c r="I27" i="1" s="1"/>
  <c r="G27" i="1"/>
  <c r="D27" i="1"/>
  <c r="E27" i="1" s="1"/>
  <c r="F27" i="1" s="1"/>
  <c r="J26" i="1"/>
  <c r="K26" i="1" s="1"/>
  <c r="L26" i="1" s="1"/>
  <c r="H26" i="1"/>
  <c r="I26" i="1" s="1"/>
  <c r="G26" i="1"/>
  <c r="D26" i="1"/>
  <c r="E26" i="1" s="1"/>
  <c r="F26" i="1" s="1"/>
  <c r="J25" i="1"/>
  <c r="K25" i="1" s="1"/>
  <c r="L25" i="1" s="1"/>
  <c r="H25" i="1"/>
  <c r="I25" i="1" s="1"/>
  <c r="G25" i="1"/>
  <c r="D25" i="1"/>
  <c r="E25" i="1" s="1"/>
  <c r="F25" i="1" s="1"/>
  <c r="J24" i="1"/>
  <c r="K24" i="1" s="1"/>
  <c r="L24" i="1" s="1"/>
  <c r="H24" i="1"/>
  <c r="I24" i="1" s="1"/>
  <c r="G24" i="1"/>
  <c r="D24" i="1"/>
  <c r="E24" i="1" s="1"/>
  <c r="F24" i="1" s="1"/>
  <c r="J23" i="1"/>
  <c r="K23" i="1" s="1"/>
  <c r="L23" i="1" s="1"/>
  <c r="H23" i="1"/>
  <c r="I23" i="1" s="1"/>
  <c r="G23" i="1"/>
  <c r="D23" i="1"/>
  <c r="E23" i="1" s="1"/>
  <c r="F23" i="1" s="1"/>
  <c r="J22" i="1"/>
  <c r="K22" i="1" s="1"/>
  <c r="L22" i="1" s="1"/>
  <c r="H22" i="1"/>
  <c r="I22" i="1" s="1"/>
  <c r="G22" i="1"/>
  <c r="D22" i="1"/>
  <c r="E22" i="1" s="1"/>
  <c r="F22" i="1" s="1"/>
  <c r="J21" i="1"/>
  <c r="K21" i="1" s="1"/>
  <c r="L21" i="1" s="1"/>
  <c r="H21" i="1"/>
  <c r="I21" i="1" s="1"/>
  <c r="G21" i="1"/>
  <c r="D21" i="1"/>
  <c r="E21" i="1" s="1"/>
  <c r="F21" i="1" s="1"/>
  <c r="J20" i="1"/>
  <c r="K20" i="1" s="1"/>
  <c r="L20" i="1" s="1"/>
  <c r="H20" i="1"/>
  <c r="I20" i="1" s="1"/>
  <c r="G20" i="1"/>
  <c r="D20" i="1"/>
  <c r="E20" i="1" s="1"/>
  <c r="F20" i="1" s="1"/>
  <c r="J19" i="1"/>
  <c r="K19" i="1" s="1"/>
  <c r="L19" i="1" s="1"/>
  <c r="H19" i="1"/>
  <c r="I19" i="1" s="1"/>
  <c r="G19" i="1"/>
  <c r="D19" i="1"/>
  <c r="E19" i="1" s="1"/>
  <c r="F19" i="1" s="1"/>
  <c r="J18" i="1"/>
  <c r="K18" i="1" s="1"/>
  <c r="L18" i="1" s="1"/>
  <c r="H18" i="1"/>
  <c r="I18" i="1" s="1"/>
  <c r="G18" i="1"/>
  <c r="D18" i="1"/>
  <c r="E18" i="1" s="1"/>
  <c r="F18" i="1" s="1"/>
  <c r="J17" i="1"/>
  <c r="K17" i="1" s="1"/>
  <c r="L17" i="1" s="1"/>
  <c r="H17" i="1"/>
  <c r="I17" i="1" s="1"/>
  <c r="G17" i="1"/>
  <c r="D17" i="1"/>
  <c r="E17" i="1" s="1"/>
  <c r="F17" i="1" s="1"/>
  <c r="J16" i="1"/>
  <c r="K16" i="1" s="1"/>
  <c r="L16" i="1" s="1"/>
  <c r="H16" i="1"/>
  <c r="I16" i="1" s="1"/>
  <c r="G16" i="1"/>
  <c r="D16" i="1"/>
  <c r="E16" i="1" s="1"/>
  <c r="F16" i="1" s="1"/>
  <c r="J15" i="1"/>
  <c r="K15" i="1" s="1"/>
  <c r="L15" i="1" s="1"/>
  <c r="H15" i="1"/>
  <c r="I15" i="1" s="1"/>
  <c r="G15" i="1"/>
  <c r="D15" i="1"/>
  <c r="E15" i="1" s="1"/>
  <c r="F15" i="1" s="1"/>
  <c r="J14" i="1"/>
  <c r="K14" i="1" s="1"/>
  <c r="L14" i="1" s="1"/>
  <c r="H14" i="1"/>
  <c r="I14" i="1" s="1"/>
  <c r="G14" i="1"/>
  <c r="D14" i="1"/>
  <c r="E14" i="1" s="1"/>
  <c r="F14" i="1" s="1"/>
  <c r="J13" i="1"/>
  <c r="K13" i="1" s="1"/>
  <c r="L13" i="1" s="1"/>
  <c r="H13" i="1"/>
  <c r="I13" i="1" s="1"/>
  <c r="G13" i="1"/>
  <c r="D13" i="1"/>
  <c r="E13" i="1" s="1"/>
  <c r="F13" i="1" s="1"/>
  <c r="J12" i="1"/>
  <c r="K12" i="1" s="1"/>
  <c r="L12" i="1" s="1"/>
  <c r="H12" i="1"/>
  <c r="I12" i="1" s="1"/>
  <c r="G12" i="1"/>
  <c r="D12" i="1"/>
  <c r="E12" i="1" s="1"/>
  <c r="F12" i="1" s="1"/>
  <c r="L11" i="1"/>
  <c r="J11" i="1"/>
  <c r="K11" i="1" s="1"/>
  <c r="H11" i="1"/>
  <c r="I11" i="1" s="1"/>
  <c r="G11" i="1"/>
  <c r="F11" i="1"/>
  <c r="M11" i="1" s="1"/>
  <c r="D11" i="1"/>
  <c r="E11" i="1" s="1"/>
  <c r="L10" i="1"/>
  <c r="J10" i="1"/>
  <c r="K10" i="1" s="1"/>
  <c r="H10" i="1"/>
  <c r="I10" i="1" s="1"/>
  <c r="G10" i="1"/>
  <c r="F10" i="1"/>
  <c r="M10" i="1" s="1"/>
  <c r="D10" i="1"/>
  <c r="E10" i="1" s="1"/>
  <c r="L9" i="1"/>
  <c r="J9" i="1"/>
  <c r="K9" i="1" s="1"/>
  <c r="H9" i="1"/>
  <c r="I9" i="1" s="1"/>
  <c r="G9" i="1"/>
  <c r="F9" i="1"/>
  <c r="M9" i="1" s="1"/>
  <c r="D9" i="1"/>
  <c r="E9" i="1" s="1"/>
  <c r="L8" i="1"/>
  <c r="J8" i="1"/>
  <c r="K8" i="1" s="1"/>
  <c r="H8" i="1"/>
  <c r="I8" i="1" s="1"/>
  <c r="G8" i="1"/>
  <c r="F8" i="1"/>
  <c r="M8" i="1" s="1"/>
  <c r="D8" i="1"/>
  <c r="E8" i="1" s="1"/>
  <c r="L7" i="1"/>
  <c r="J7" i="1"/>
  <c r="K7" i="1" s="1"/>
  <c r="H7" i="1"/>
  <c r="I7" i="1" s="1"/>
  <c r="G7" i="1"/>
  <c r="F7" i="1"/>
  <c r="M7" i="1" s="1"/>
  <c r="D7" i="1"/>
  <c r="E7" i="1" s="1"/>
  <c r="L6" i="1"/>
  <c r="J6" i="1"/>
  <c r="K6" i="1" s="1"/>
  <c r="H6" i="1"/>
  <c r="I6" i="1" s="1"/>
  <c r="G6" i="1"/>
  <c r="F6" i="1"/>
  <c r="M6" i="1" s="1"/>
  <c r="D6" i="1"/>
  <c r="E6" i="1" s="1"/>
  <c r="L5" i="1"/>
  <c r="J5" i="1"/>
  <c r="K5" i="1" s="1"/>
  <c r="H5" i="1"/>
  <c r="I5" i="1" s="1"/>
  <c r="G5" i="1"/>
  <c r="F5" i="1"/>
  <c r="M5" i="1" s="1"/>
  <c r="D5" i="1"/>
  <c r="E5" i="1" s="1"/>
  <c r="L4" i="1"/>
  <c r="J4" i="1"/>
  <c r="K4" i="1" s="1"/>
  <c r="H4" i="1"/>
  <c r="I4" i="1" s="1"/>
  <c r="G4" i="1"/>
  <c r="F4" i="1"/>
  <c r="M4" i="1" s="1"/>
  <c r="D4" i="1"/>
  <c r="E4" i="1" s="1"/>
  <c r="L3" i="1"/>
  <c r="J3" i="1"/>
  <c r="K3" i="1" s="1"/>
  <c r="H3" i="1"/>
  <c r="I3" i="1" s="1"/>
  <c r="G3" i="1"/>
  <c r="F3" i="1"/>
  <c r="M3" i="1" s="1"/>
  <c r="D3" i="1"/>
  <c r="E3" i="1" s="1"/>
  <c r="L2" i="1"/>
  <c r="J2" i="1"/>
  <c r="K2" i="1" s="1"/>
  <c r="H2" i="1"/>
  <c r="I2" i="1" s="1"/>
  <c r="G2" i="1"/>
  <c r="F2" i="1"/>
  <c r="M2" i="1" s="1"/>
  <c r="D2" i="1"/>
  <c r="E2" i="1" s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4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<sst xmlns="http://schemas.openxmlformats.org/spreadsheetml/2006/main" count="64" uniqueCount="64">
  <si>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</si>
  <si>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</si>
  <si>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</si>
  <si>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</si>
  <si>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</si>
  <si>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</si>
  <si>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</si>
  <si>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</si>
  <si>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</si>
  <si>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Jeff's Racing **</t>
  </si>
  <si>
    <t>Place Your Bet Racing</t>
  </si>
  <si>
    <t>RTI Racing **</t>
  </si>
  <si>
    <t>D &amp; V Racing **</t>
  </si>
  <si>
    <t>Holland Racing</t>
  </si>
  <si>
    <t>W.W. Dixie INC.</t>
  </si>
  <si>
    <t>Platinum Racing **</t>
  </si>
  <si>
    <t>Racing Weasel</t>
  </si>
  <si>
    <t>Soda Pop Racing (R)</t>
  </si>
  <si>
    <t>Mark Mueller Racing</t>
  </si>
  <si>
    <t>Performance Pipe Racing Team **</t>
  </si>
  <si>
    <t>Smokey Joe's Racing</t>
  </si>
  <si>
    <t>KBS Racing</t>
  </si>
  <si>
    <t>Lunkhead Racing</t>
  </si>
  <si>
    <t>Ironhead Racing</t>
  </si>
  <si>
    <t>Porky Pig Racing</t>
  </si>
  <si>
    <t>Jedi Nater Racing</t>
  </si>
  <si>
    <t>JTW Racing</t>
  </si>
  <si>
    <t>K &amp; G Racing **</t>
  </si>
  <si>
    <t>Dennis Warren</t>
  </si>
  <si>
    <t>Big Head Racing</t>
  </si>
  <si>
    <t>Zika Zoomers</t>
  </si>
  <si>
    <t>Blue Oval Racing</t>
  </si>
  <si>
    <t>KJB Motorsports</t>
  </si>
  <si>
    <t>Three Blind Mice (R)</t>
  </si>
  <si>
    <t>Ellsworth Racing</t>
  </si>
  <si>
    <t>Larcat Racing</t>
  </si>
  <si>
    <t>Kemper Racing</t>
  </si>
  <si>
    <t>You Can't See Me Racing (R)</t>
  </si>
  <si>
    <t>OCB Racing (R) **</t>
  </si>
  <si>
    <t>Rootin Tootin Racing</t>
  </si>
  <si>
    <t>Punishment Motorsports</t>
  </si>
  <si>
    <t>Black Cloud Racing</t>
  </si>
  <si>
    <t>047</t>
  </si>
  <si>
    <t>Choat Bev. Dist. Racing</t>
  </si>
  <si>
    <t>Good Ol' Boys</t>
  </si>
  <si>
    <t>Bettin' Bulldog</t>
  </si>
  <si>
    <t>Duck's Racing **</t>
  </si>
  <si>
    <t>Damage Inc. (R)</t>
  </si>
  <si>
    <t>P &amp; R Racing</t>
  </si>
  <si>
    <t>Oscar Mayer Racing</t>
  </si>
  <si>
    <t>Blondie Girl Racing</t>
  </si>
  <si>
    <t>TnB Racing</t>
  </si>
  <si>
    <t>Big Mike's Racing</t>
  </si>
  <si>
    <t>Titon Racing **</t>
  </si>
  <si>
    <t>05</t>
  </si>
  <si>
    <t>5 is the 1 Racing (R)</t>
  </si>
  <si>
    <t>Cheater's Inc.</t>
  </si>
  <si>
    <t>Roush Racing</t>
  </si>
  <si>
    <t>Team Black &amp; White **</t>
  </si>
  <si>
    <t>One Lap Racing</t>
  </si>
  <si>
    <t>M&amp;M Racing **</t>
  </si>
  <si>
    <t>Reising Racing **</t>
  </si>
  <si>
    <t>Murray Racing</t>
  </si>
  <si>
    <t>Hater's Inc.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</si>
</sst>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6" fillId="4" borderId="1" xfId="1" applyFont="1" applyFill="1" applyBorder="1"/>
    <xf numFmtId="0" fontId="2" fillId="4" borderId="1" xfId="1" applyFont="1" applyFill="1" applyBorder="1"/>
    <xf numFmtId="0" fontId="2" fillId="4" borderId="1" xfId="0" applyFont="1" applyFill="1" applyBorder="1"/>
    <xf numFmtId="0" fontId="9" fillId="4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-Tex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Logano</v>
          </cell>
          <cell r="D2" t="str">
            <v>Kenseth</v>
          </cell>
          <cell r="E2" t="str">
            <v>Biffle</v>
          </cell>
        </row>
        <row r="3">
          <cell r="B3" t="str">
            <v>5 is the 1 Racing (R)</v>
          </cell>
          <cell r="C3" t="str">
            <v>Kyle Busch</v>
          </cell>
          <cell r="D3" t="str">
            <v>Hamlin</v>
          </cell>
          <cell r="E3" t="str">
            <v>Newman</v>
          </cell>
        </row>
        <row r="4">
          <cell r="B4" t="str">
            <v>Jedi Nater Racing</v>
          </cell>
          <cell r="C4" t="str">
            <v>Bowyer</v>
          </cell>
          <cell r="D4" t="str">
            <v>Keselowski</v>
          </cell>
          <cell r="E4" t="str">
            <v>Earnhardt</v>
          </cell>
        </row>
        <row r="5">
          <cell r="B5" t="str">
            <v>Mark Mueller Racing</v>
          </cell>
          <cell r="C5" t="str">
            <v>Logano</v>
          </cell>
          <cell r="D5" t="str">
            <v>Keselowski</v>
          </cell>
          <cell r="E5" t="str">
            <v>Biffle</v>
          </cell>
        </row>
        <row r="6">
          <cell r="B6" t="str">
            <v>Porky Pig Racing</v>
          </cell>
          <cell r="C6" t="str">
            <v>Edwards</v>
          </cell>
          <cell r="D6" t="str">
            <v>Dillon</v>
          </cell>
          <cell r="E6" t="str">
            <v>McMurray</v>
          </cell>
        </row>
        <row r="7">
          <cell r="B7" t="str">
            <v>Big Mike's Racing</v>
          </cell>
          <cell r="C7" t="str">
            <v>Kenseth</v>
          </cell>
          <cell r="D7" t="str">
            <v>Truex</v>
          </cell>
          <cell r="E7" t="str">
            <v>Logano</v>
          </cell>
        </row>
        <row r="8">
          <cell r="B8" t="str">
            <v>P &amp; R Racing</v>
          </cell>
          <cell r="C8" t="str">
            <v>Gordon</v>
          </cell>
          <cell r="D8" t="str">
            <v>Biffle</v>
          </cell>
          <cell r="E8" t="str">
            <v>Stewart</v>
          </cell>
        </row>
        <row r="9">
          <cell r="B9" t="str">
            <v>You Can't See Me Racing (R)</v>
          </cell>
          <cell r="C9" t="str">
            <v>Earnhardt</v>
          </cell>
          <cell r="D9" t="str">
            <v>Edwards</v>
          </cell>
          <cell r="E9" t="str">
            <v>Kenseth</v>
          </cell>
        </row>
        <row r="10">
          <cell r="B10" t="str">
            <v>K &amp; G Racing **</v>
          </cell>
          <cell r="C10" t="str">
            <v>Biffle</v>
          </cell>
          <cell r="D10" t="str">
            <v>Kenseth</v>
          </cell>
          <cell r="E10" t="str">
            <v>Keselowski</v>
          </cell>
        </row>
        <row r="11">
          <cell r="B11" t="str">
            <v>Dennis Warren</v>
          </cell>
          <cell r="C11" t="str">
            <v>Hamlin</v>
          </cell>
          <cell r="D11" t="str">
            <v>Logano</v>
          </cell>
          <cell r="E11" t="str">
            <v>Larson</v>
          </cell>
        </row>
        <row r="12">
          <cell r="B12" t="str">
            <v>Racing Weasel</v>
          </cell>
          <cell r="C12" t="str">
            <v>Logano</v>
          </cell>
          <cell r="D12" t="str">
            <v>McMurray</v>
          </cell>
          <cell r="E12" t="str">
            <v>Larson</v>
          </cell>
        </row>
        <row r="13">
          <cell r="B13" t="str">
            <v>Oscar Mayer Racing</v>
          </cell>
          <cell r="C13" t="str">
            <v>Stewart</v>
          </cell>
          <cell r="D13" t="str">
            <v>Menard</v>
          </cell>
          <cell r="E13" t="str">
            <v>Vickers</v>
          </cell>
        </row>
        <row r="14">
          <cell r="B14" t="str">
            <v>Black Cloud Racing</v>
          </cell>
          <cell r="C14" t="str">
            <v>Newman</v>
          </cell>
          <cell r="D14" t="str">
            <v>Larson</v>
          </cell>
          <cell r="E14" t="str">
            <v>Bowyer</v>
          </cell>
        </row>
        <row r="15">
          <cell r="B15" t="str">
            <v>Ellsworth Racing</v>
          </cell>
          <cell r="C15" t="str">
            <v>Bowyer</v>
          </cell>
          <cell r="D15" t="str">
            <v>Keselowski</v>
          </cell>
          <cell r="E15" t="str">
            <v>Stewart</v>
          </cell>
        </row>
        <row r="16">
          <cell r="B16" t="str">
            <v>Zika Zoomers</v>
          </cell>
          <cell r="C16" t="str">
            <v>Edwards</v>
          </cell>
          <cell r="D16" t="str">
            <v>Kurt Busch</v>
          </cell>
          <cell r="E16" t="str">
            <v>Larson</v>
          </cell>
        </row>
        <row r="17">
          <cell r="B17" t="str">
            <v>KJB Motorsports</v>
          </cell>
          <cell r="C17" t="str">
            <v>Logano</v>
          </cell>
          <cell r="D17" t="str">
            <v>Stewart</v>
          </cell>
          <cell r="E17" t="str">
            <v>McMurray</v>
          </cell>
        </row>
        <row r="18">
          <cell r="B18" t="str">
            <v>Jeff's Racing **</v>
          </cell>
          <cell r="C18" t="str">
            <v>Johnson</v>
          </cell>
          <cell r="D18" t="str">
            <v>Edwards</v>
          </cell>
          <cell r="E18" t="str">
            <v>Kyle Busch</v>
          </cell>
        </row>
        <row r="19">
          <cell r="B19" t="str">
            <v>Blue Oval Racing</v>
          </cell>
          <cell r="C19" t="str">
            <v>Kyle Busch</v>
          </cell>
          <cell r="D19" t="str">
            <v>Larson</v>
          </cell>
          <cell r="E19" t="str">
            <v>Vickers</v>
          </cell>
        </row>
        <row r="20">
          <cell r="B20" t="str">
            <v>Larcat Racing</v>
          </cell>
          <cell r="C20" t="str">
            <v>Logano</v>
          </cell>
          <cell r="D20" t="str">
            <v>Kyle Busch</v>
          </cell>
          <cell r="E20" t="str">
            <v>Stewart</v>
          </cell>
        </row>
        <row r="21">
          <cell r="B21" t="str">
            <v>Three Blind Mice (R)</v>
          </cell>
          <cell r="C21" t="str">
            <v>Newman</v>
          </cell>
          <cell r="D21" t="str">
            <v>Kyle Busch</v>
          </cell>
          <cell r="E21" t="str">
            <v>Biffle</v>
          </cell>
        </row>
        <row r="22">
          <cell r="B22" t="str">
            <v>Lunkhead Racing</v>
          </cell>
          <cell r="C22" t="str">
            <v>Kurt Busch</v>
          </cell>
          <cell r="D22" t="str">
            <v>Keselowski</v>
          </cell>
          <cell r="E22" t="str">
            <v>Menard</v>
          </cell>
        </row>
        <row r="23">
          <cell r="B23" t="str">
            <v>Murray Racing</v>
          </cell>
          <cell r="C23" t="str">
            <v>Harvick</v>
          </cell>
          <cell r="D23" t="str">
            <v>Logano</v>
          </cell>
          <cell r="E23" t="str">
            <v>Kyle Busch</v>
          </cell>
        </row>
        <row r="24">
          <cell r="B24" t="str">
            <v>Damage Inc. (R)</v>
          </cell>
          <cell r="C24" t="str">
            <v>Biffle</v>
          </cell>
          <cell r="D24" t="str">
            <v>Menard</v>
          </cell>
          <cell r="E24" t="str">
            <v>McMurray</v>
          </cell>
        </row>
        <row r="25">
          <cell r="B25" t="str">
            <v>Punishment Motorsports</v>
          </cell>
          <cell r="C25" t="str">
            <v>Logano</v>
          </cell>
          <cell r="D25" t="str">
            <v>Biffle</v>
          </cell>
          <cell r="E25" t="str">
            <v>Vickers</v>
          </cell>
        </row>
        <row r="26">
          <cell r="B26" t="str">
            <v>Kemper Racing</v>
          </cell>
          <cell r="C26" t="str">
            <v>Hamlin</v>
          </cell>
          <cell r="D26" t="str">
            <v>Logano</v>
          </cell>
          <cell r="E26" t="str">
            <v>Newman</v>
          </cell>
        </row>
        <row r="27">
          <cell r="B27" t="str">
            <v>Reising Racing **</v>
          </cell>
          <cell r="C27" t="str">
            <v>Bowyer</v>
          </cell>
          <cell r="D27" t="str">
            <v>Kenseth</v>
          </cell>
          <cell r="E27" t="str">
            <v>Stewart</v>
          </cell>
        </row>
        <row r="28">
          <cell r="B28" t="str">
            <v>Holland Racing</v>
          </cell>
          <cell r="C28" t="str">
            <v>Keselowski</v>
          </cell>
          <cell r="D28" t="str">
            <v>Johnson</v>
          </cell>
          <cell r="E28" t="str">
            <v>Gordon</v>
          </cell>
        </row>
        <row r="29">
          <cell r="B29" t="str">
            <v>Rootin Tootin Racing</v>
          </cell>
          <cell r="C29" t="str">
            <v>Logano</v>
          </cell>
          <cell r="D29" t="str">
            <v>Vickers</v>
          </cell>
          <cell r="E29" t="str">
            <v>Biffle</v>
          </cell>
        </row>
        <row r="30">
          <cell r="B30" t="str">
            <v>Good Ol' Boys</v>
          </cell>
          <cell r="C30" t="str">
            <v>Kenseth</v>
          </cell>
          <cell r="D30" t="str">
            <v>Logano</v>
          </cell>
          <cell r="E30" t="str">
            <v>Biffle</v>
          </cell>
        </row>
        <row r="31">
          <cell r="B31" t="str">
            <v>M&amp;M Racing **</v>
          </cell>
          <cell r="C31" t="str">
            <v>Vickers</v>
          </cell>
          <cell r="D31" t="str">
            <v>Bowyer</v>
          </cell>
          <cell r="E31" t="str">
            <v>Logano</v>
          </cell>
        </row>
        <row r="32">
          <cell r="B32" t="str">
            <v>KBS Racing</v>
          </cell>
          <cell r="C32" t="str">
            <v>Allmendinger</v>
          </cell>
          <cell r="D32" t="str">
            <v>McMurray</v>
          </cell>
          <cell r="E32" t="str">
            <v>Newman</v>
          </cell>
        </row>
        <row r="33">
          <cell r="B33" t="str">
            <v>One Lap Racing</v>
          </cell>
          <cell r="C33" t="str">
            <v>Almirola</v>
          </cell>
          <cell r="D33" t="str">
            <v>Menard</v>
          </cell>
          <cell r="E33" t="str">
            <v>Vickers</v>
          </cell>
        </row>
        <row r="34">
          <cell r="B34" t="str">
            <v>Place Your Bet Racing</v>
          </cell>
          <cell r="C34" t="str">
            <v>Keselowski</v>
          </cell>
          <cell r="D34" t="str">
            <v>Kyle Busch</v>
          </cell>
          <cell r="E34" t="str">
            <v>Biffle</v>
          </cell>
        </row>
        <row r="35">
          <cell r="B35" t="str">
            <v>OCB Racing (R) **</v>
          </cell>
          <cell r="C35" t="str">
            <v>Kyle Busch</v>
          </cell>
          <cell r="D35" t="str">
            <v>Menard</v>
          </cell>
          <cell r="E35" t="str">
            <v>Vickers</v>
          </cell>
        </row>
        <row r="36">
          <cell r="B36" t="str">
            <v>Ironhead Racing</v>
          </cell>
          <cell r="C36" t="str">
            <v>Hamlin</v>
          </cell>
          <cell r="D36" t="str">
            <v>Kyle Busch</v>
          </cell>
          <cell r="E36" t="str">
            <v>Logano</v>
          </cell>
        </row>
        <row r="37">
          <cell r="B37" t="str">
            <v>Blondie Girl Racing</v>
          </cell>
          <cell r="C37" t="str">
            <v>Logano</v>
          </cell>
          <cell r="D37" t="str">
            <v>Kahne</v>
          </cell>
          <cell r="E37" t="str">
            <v>Harvick</v>
          </cell>
        </row>
        <row r="38">
          <cell r="B38" t="str">
            <v>Platinum Racing **</v>
          </cell>
          <cell r="C38" t="str">
            <v>Earnhardt</v>
          </cell>
          <cell r="D38" t="str">
            <v>Johnson</v>
          </cell>
          <cell r="E38" t="str">
            <v>Logano</v>
          </cell>
        </row>
        <row r="39">
          <cell r="B39" t="str">
            <v>RTI Racing **</v>
          </cell>
          <cell r="C39" t="str">
            <v>Kurt Busch</v>
          </cell>
          <cell r="D39" t="str">
            <v>Johnson</v>
          </cell>
          <cell r="E39" t="str">
            <v>Larson</v>
          </cell>
        </row>
        <row r="40">
          <cell r="B40" t="str">
            <v>JTW Racing</v>
          </cell>
          <cell r="C40" t="str">
            <v>Earnhardt</v>
          </cell>
          <cell r="D40" t="str">
            <v>Kyle Busch</v>
          </cell>
          <cell r="E40" t="str">
            <v>Stewart</v>
          </cell>
        </row>
        <row r="41">
          <cell r="B41" t="str">
            <v>Team Black &amp; White **</v>
          </cell>
          <cell r="C41" t="str">
            <v>Vickers</v>
          </cell>
          <cell r="D41" t="str">
            <v>Logano</v>
          </cell>
          <cell r="E41" t="str">
            <v>Gordon</v>
          </cell>
        </row>
        <row r="42">
          <cell r="B42" t="str">
            <v>Smokey Joe's Racing</v>
          </cell>
          <cell r="C42" t="str">
            <v>Larson</v>
          </cell>
          <cell r="D42" t="str">
            <v>Earnhardt</v>
          </cell>
          <cell r="E42" t="str">
            <v>Edwards</v>
          </cell>
        </row>
        <row r="43">
          <cell r="B43" t="str">
            <v>D &amp; V Racing **</v>
          </cell>
          <cell r="C43" t="str">
            <v>Logano</v>
          </cell>
          <cell r="D43" t="str">
            <v>Keselowski</v>
          </cell>
          <cell r="E43" t="str">
            <v>Kyle Busch</v>
          </cell>
        </row>
        <row r="44">
          <cell r="B44" t="str">
            <v>Big Head Racing</v>
          </cell>
          <cell r="C44" t="str">
            <v>Kurt Busch</v>
          </cell>
          <cell r="D44" t="str">
            <v>Hamlin</v>
          </cell>
          <cell r="E44" t="str">
            <v>Allmendinger</v>
          </cell>
        </row>
        <row r="45">
          <cell r="B45" t="str">
            <v>Performance Pipe Racing Team **</v>
          </cell>
          <cell r="C45" t="str">
            <v>Hamlin</v>
          </cell>
          <cell r="D45" t="str">
            <v>Kyle Busch</v>
          </cell>
          <cell r="E45" t="str">
            <v>Biffle</v>
          </cell>
        </row>
        <row r="46">
          <cell r="B46" t="str">
            <v>Titon Racing **</v>
          </cell>
          <cell r="C46" t="str">
            <v>Biffle</v>
          </cell>
          <cell r="D46" t="str">
            <v>Bowyer</v>
          </cell>
          <cell r="E46" t="str">
            <v>Vickers</v>
          </cell>
        </row>
        <row r="47">
          <cell r="B47" t="str">
            <v>W.W. Dixie INC.</v>
          </cell>
          <cell r="C47" t="str">
            <v>Johnson</v>
          </cell>
          <cell r="D47" t="str">
            <v>Earnhardt</v>
          </cell>
          <cell r="E47" t="str">
            <v>Logano</v>
          </cell>
        </row>
        <row r="48">
          <cell r="B48" t="str">
            <v>Soda Pop Racing (R)</v>
          </cell>
          <cell r="C48" t="str">
            <v>Keselowski</v>
          </cell>
          <cell r="D48" t="str">
            <v>Logano</v>
          </cell>
          <cell r="E48" t="str">
            <v>Biffle</v>
          </cell>
        </row>
        <row r="49">
          <cell r="B49" t="str">
            <v>Duck's Racing **</v>
          </cell>
          <cell r="C49" t="str">
            <v>Earnhardt</v>
          </cell>
          <cell r="D49" t="str">
            <v>Gordon</v>
          </cell>
          <cell r="E49" t="str">
            <v>Kenseth</v>
          </cell>
        </row>
        <row r="50">
          <cell r="B50" t="str">
            <v>Roush Racing</v>
          </cell>
          <cell r="C50" t="str">
            <v>Almirola</v>
          </cell>
          <cell r="D50" t="str">
            <v>Ambrose</v>
          </cell>
          <cell r="E50" t="str">
            <v>Allmendinger</v>
          </cell>
        </row>
        <row r="51">
          <cell r="B51" t="str">
            <v>Bettin' Bulldog</v>
          </cell>
          <cell r="C51" t="str">
            <v>Logano</v>
          </cell>
          <cell r="D51" t="str">
            <v>Kyle Busch</v>
          </cell>
          <cell r="E51" t="str">
            <v>Kahne</v>
          </cell>
        </row>
        <row r="52">
          <cell r="B52" t="str">
            <v>Hater's Inc. **</v>
          </cell>
          <cell r="C52" t="str">
            <v>Kahne</v>
          </cell>
          <cell r="D52" t="str">
            <v>Menard</v>
          </cell>
          <cell r="E52" t="str">
            <v>Sorenson</v>
          </cell>
        </row>
        <row r="53">
          <cell r="B53" t="str">
            <v>TnB Racing</v>
          </cell>
          <cell r="C53" t="str">
            <v>Earnhardt</v>
          </cell>
          <cell r="D53" t="str">
            <v>Kahne</v>
          </cell>
          <cell r="E53" t="str">
            <v>Logano</v>
          </cell>
        </row>
        <row r="54">
          <cell r="B54" t="str">
            <v>Cheater's Inc.</v>
          </cell>
          <cell r="C54" t="str">
            <v>Truex</v>
          </cell>
          <cell r="D54" t="str">
            <v>Patrick</v>
          </cell>
          <cell r="E54" t="str">
            <v>Hamlin</v>
          </cell>
        </row>
      </sheetData>
      <sheetData sheetId="1">
        <row r="2">
          <cell r="C2">
            <v>48</v>
          </cell>
          <cell r="D2" t="str">
            <v>Jimmie Johnson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2</v>
          </cell>
          <cell r="L2">
            <v>3</v>
          </cell>
          <cell r="M2">
            <v>25</v>
          </cell>
          <cell r="N2">
            <v>100</v>
          </cell>
          <cell r="O2">
            <v>0</v>
          </cell>
          <cell r="P2">
            <v>125</v>
          </cell>
        </row>
        <row r="3">
          <cell r="C3">
            <v>4</v>
          </cell>
          <cell r="D3" t="str">
            <v>Kevin Harvick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3</v>
          </cell>
          <cell r="L3">
            <v>3</v>
          </cell>
          <cell r="M3">
            <v>9</v>
          </cell>
          <cell r="N3">
            <v>80</v>
          </cell>
          <cell r="O3">
            <v>0</v>
          </cell>
          <cell r="P3">
            <v>89</v>
          </cell>
        </row>
        <row r="4">
          <cell r="C4">
            <v>2</v>
          </cell>
          <cell r="D4" t="str">
            <v>Brad Keselowski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23</v>
          </cell>
          <cell r="L4">
            <v>2</v>
          </cell>
          <cell r="M4">
            <v>46</v>
          </cell>
          <cell r="N4">
            <v>80</v>
          </cell>
          <cell r="O4">
            <v>0</v>
          </cell>
          <cell r="P4">
            <v>126</v>
          </cell>
        </row>
        <row r="5">
          <cell r="C5">
            <v>18</v>
          </cell>
          <cell r="D5" t="str">
            <v>Kyle Busch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5</v>
          </cell>
          <cell r="L5">
            <v>3</v>
          </cell>
          <cell r="M5">
            <v>15</v>
          </cell>
          <cell r="N5">
            <v>80</v>
          </cell>
          <cell r="O5">
            <v>0</v>
          </cell>
          <cell r="P5">
            <v>95</v>
          </cell>
        </row>
        <row r="6">
          <cell r="C6">
            <v>1</v>
          </cell>
          <cell r="D6" t="str">
            <v>Jamie McMurray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16</v>
          </cell>
          <cell r="L6">
            <v>2</v>
          </cell>
          <cell r="M6">
            <v>32</v>
          </cell>
          <cell r="N6">
            <v>80</v>
          </cell>
          <cell r="O6">
            <v>0</v>
          </cell>
          <cell r="P6">
            <v>112</v>
          </cell>
        </row>
        <row r="7">
          <cell r="C7">
            <v>88</v>
          </cell>
          <cell r="D7" t="str">
            <v>Dale Earnhardt Jr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6</v>
          </cell>
          <cell r="L7">
            <v>3</v>
          </cell>
          <cell r="M7">
            <v>18</v>
          </cell>
          <cell r="N7">
            <v>70</v>
          </cell>
          <cell r="O7">
            <v>0</v>
          </cell>
          <cell r="P7">
            <v>88</v>
          </cell>
        </row>
        <row r="8">
          <cell r="C8">
            <v>42</v>
          </cell>
          <cell r="D8" t="str">
            <v>Kyle Larson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10</v>
          </cell>
          <cell r="L8">
            <v>2</v>
          </cell>
          <cell r="M8">
            <v>20</v>
          </cell>
          <cell r="N8">
            <v>70</v>
          </cell>
          <cell r="O8">
            <v>0</v>
          </cell>
          <cell r="P8">
            <v>90</v>
          </cell>
        </row>
        <row r="9">
          <cell r="C9">
            <v>41</v>
          </cell>
          <cell r="D9" t="str">
            <v>Kurt Busch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-4</v>
          </cell>
          <cell r="L9">
            <v>3</v>
          </cell>
          <cell r="M9">
            <v>0</v>
          </cell>
          <cell r="N9">
            <v>70</v>
          </cell>
          <cell r="O9">
            <v>0</v>
          </cell>
          <cell r="P9">
            <v>70</v>
          </cell>
        </row>
        <row r="10">
          <cell r="C10">
            <v>99</v>
          </cell>
          <cell r="D10" t="str">
            <v>Carl Edwards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2</v>
          </cell>
          <cell r="L10">
            <v>3</v>
          </cell>
          <cell r="M10">
            <v>6</v>
          </cell>
          <cell r="N10">
            <v>70</v>
          </cell>
          <cell r="O10">
            <v>0</v>
          </cell>
          <cell r="P10">
            <v>76</v>
          </cell>
        </row>
        <row r="11">
          <cell r="C11">
            <v>11</v>
          </cell>
          <cell r="D11" t="str">
            <v>Denny Hamlin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10</v>
          </cell>
          <cell r="L11">
            <v>2</v>
          </cell>
          <cell r="M11">
            <v>20</v>
          </cell>
          <cell r="N11">
            <v>70</v>
          </cell>
          <cell r="O11">
            <v>0</v>
          </cell>
          <cell r="P11">
            <v>90</v>
          </cell>
        </row>
        <row r="12">
          <cell r="C12">
            <v>14</v>
          </cell>
          <cell r="D12" t="str">
            <v>Tony Stewart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-5</v>
          </cell>
          <cell r="L12">
            <v>3</v>
          </cell>
          <cell r="M12">
            <v>0</v>
          </cell>
          <cell r="N12">
            <v>60</v>
          </cell>
          <cell r="O12">
            <v>0</v>
          </cell>
          <cell r="P12">
            <v>60</v>
          </cell>
        </row>
        <row r="13">
          <cell r="C13">
            <v>22</v>
          </cell>
          <cell r="D13" t="str">
            <v>Joey Logano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-2</v>
          </cell>
          <cell r="L13">
            <v>3</v>
          </cell>
          <cell r="M13">
            <v>0</v>
          </cell>
          <cell r="N13">
            <v>60</v>
          </cell>
          <cell r="O13">
            <v>0</v>
          </cell>
          <cell r="P13">
            <v>60</v>
          </cell>
        </row>
        <row r="14">
          <cell r="C14">
            <v>16</v>
          </cell>
          <cell r="D14" t="str">
            <v>Greg Biffle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6</v>
          </cell>
          <cell r="L14">
            <v>2</v>
          </cell>
          <cell r="M14">
            <v>12</v>
          </cell>
          <cell r="N14">
            <v>60</v>
          </cell>
          <cell r="O14">
            <v>0</v>
          </cell>
          <cell r="P14">
            <v>72</v>
          </cell>
        </row>
        <row r="15">
          <cell r="C15">
            <v>47</v>
          </cell>
          <cell r="D15" t="str">
            <v>AJ Allmendinger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9</v>
          </cell>
          <cell r="L15">
            <v>2</v>
          </cell>
          <cell r="M15">
            <v>18</v>
          </cell>
          <cell r="N15">
            <v>60</v>
          </cell>
          <cell r="O15">
            <v>0</v>
          </cell>
          <cell r="P15">
            <v>78</v>
          </cell>
        </row>
        <row r="16">
          <cell r="C16">
            <v>31</v>
          </cell>
          <cell r="D16" t="str">
            <v>Ryan Newman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-8</v>
          </cell>
          <cell r="L16">
            <v>3</v>
          </cell>
          <cell r="M16">
            <v>0</v>
          </cell>
          <cell r="N16">
            <v>60</v>
          </cell>
          <cell r="O16">
            <v>0</v>
          </cell>
          <cell r="P16">
            <v>60</v>
          </cell>
        </row>
        <row r="17">
          <cell r="C17">
            <v>55</v>
          </cell>
          <cell r="D17" t="str">
            <v>Brian Vickers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-3</v>
          </cell>
          <cell r="L17">
            <v>3</v>
          </cell>
          <cell r="M17">
            <v>0</v>
          </cell>
          <cell r="N17">
            <v>50</v>
          </cell>
          <cell r="O17">
            <v>0</v>
          </cell>
          <cell r="P17">
            <v>50</v>
          </cell>
        </row>
        <row r="18">
          <cell r="C18">
            <v>27</v>
          </cell>
          <cell r="D18" t="str">
            <v>Paul Menard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-2</v>
          </cell>
          <cell r="L18">
            <v>3</v>
          </cell>
          <cell r="M18">
            <v>0</v>
          </cell>
          <cell r="N18">
            <v>50</v>
          </cell>
          <cell r="O18">
            <v>0</v>
          </cell>
          <cell r="P18">
            <v>50</v>
          </cell>
        </row>
        <row r="19">
          <cell r="C19">
            <v>13</v>
          </cell>
          <cell r="D19" t="str">
            <v>Casey Mears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20</v>
          </cell>
          <cell r="L19">
            <v>1</v>
          </cell>
          <cell r="M19">
            <v>20</v>
          </cell>
          <cell r="N19">
            <v>50</v>
          </cell>
          <cell r="O19">
            <v>0</v>
          </cell>
          <cell r="P19">
            <v>70</v>
          </cell>
        </row>
        <row r="20">
          <cell r="C20">
            <v>78</v>
          </cell>
          <cell r="D20" t="str">
            <v>Martin Truex Jr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-11</v>
          </cell>
          <cell r="L20">
            <v>3</v>
          </cell>
          <cell r="M20">
            <v>0</v>
          </cell>
          <cell r="N20">
            <v>50</v>
          </cell>
          <cell r="O20">
            <v>0</v>
          </cell>
          <cell r="P20">
            <v>50</v>
          </cell>
        </row>
        <row r="21">
          <cell r="C21">
            <v>51</v>
          </cell>
          <cell r="D21" t="str">
            <v>Justin Allgaier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10</v>
          </cell>
          <cell r="L21">
            <v>2</v>
          </cell>
          <cell r="M21">
            <v>20</v>
          </cell>
          <cell r="N21">
            <v>50</v>
          </cell>
          <cell r="O21">
            <v>0</v>
          </cell>
          <cell r="P21">
            <v>70</v>
          </cell>
        </row>
        <row r="22">
          <cell r="C22">
            <v>3</v>
          </cell>
          <cell r="D22" t="str">
            <v>Austin Dillon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8</v>
          </cell>
          <cell r="L22">
            <v>2</v>
          </cell>
          <cell r="M22">
            <v>16</v>
          </cell>
          <cell r="N22">
            <v>40</v>
          </cell>
          <cell r="O22">
            <v>0</v>
          </cell>
          <cell r="P22">
            <v>56</v>
          </cell>
        </row>
        <row r="23">
          <cell r="C23">
            <v>7</v>
          </cell>
          <cell r="D23" t="str">
            <v>Michael Annett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11</v>
          </cell>
          <cell r="L23">
            <v>1</v>
          </cell>
          <cell r="M23">
            <v>11</v>
          </cell>
          <cell r="N23">
            <v>40</v>
          </cell>
          <cell r="O23">
            <v>0</v>
          </cell>
          <cell r="P23">
            <v>51</v>
          </cell>
        </row>
        <row r="24">
          <cell r="C24">
            <v>17</v>
          </cell>
          <cell r="D24" t="str">
            <v>Ricky Stenhouse Jr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-5</v>
          </cell>
          <cell r="L24">
            <v>2</v>
          </cell>
          <cell r="M24">
            <v>0</v>
          </cell>
          <cell r="N24">
            <v>40</v>
          </cell>
          <cell r="O24">
            <v>0</v>
          </cell>
          <cell r="P24">
            <v>40</v>
          </cell>
        </row>
        <row r="25">
          <cell r="C25">
            <v>43</v>
          </cell>
          <cell r="D25" t="str">
            <v>Aric Almirola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-2</v>
          </cell>
          <cell r="L25">
            <v>2</v>
          </cell>
          <cell r="M25">
            <v>0</v>
          </cell>
          <cell r="N25">
            <v>40</v>
          </cell>
          <cell r="O25">
            <v>0</v>
          </cell>
          <cell r="P25">
            <v>40</v>
          </cell>
        </row>
        <row r="26">
          <cell r="C26">
            <v>20</v>
          </cell>
          <cell r="D26" t="str">
            <v>Matt Kenseth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-24</v>
          </cell>
          <cell r="L26">
            <v>50</v>
          </cell>
          <cell r="M26">
            <v>0</v>
          </cell>
          <cell r="N26">
            <v>40</v>
          </cell>
          <cell r="O26">
            <v>5</v>
          </cell>
          <cell r="P26">
            <v>45</v>
          </cell>
        </row>
        <row r="27">
          <cell r="C27">
            <v>26</v>
          </cell>
          <cell r="D27" t="str">
            <v>Cole Whitt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14</v>
          </cell>
          <cell r="L27">
            <v>1</v>
          </cell>
          <cell r="M27">
            <v>14</v>
          </cell>
          <cell r="N27">
            <v>30</v>
          </cell>
          <cell r="O27">
            <v>0</v>
          </cell>
          <cell r="P27">
            <v>44</v>
          </cell>
        </row>
        <row r="28">
          <cell r="C28">
            <v>9</v>
          </cell>
          <cell r="D28" t="str">
            <v>Marcos Ambrose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-11</v>
          </cell>
          <cell r="L28">
            <v>2</v>
          </cell>
          <cell r="M28">
            <v>0</v>
          </cell>
          <cell r="N28">
            <v>30</v>
          </cell>
          <cell r="O28">
            <v>0</v>
          </cell>
          <cell r="P28">
            <v>30</v>
          </cell>
        </row>
        <row r="29">
          <cell r="C29">
            <v>15</v>
          </cell>
          <cell r="D29" t="str">
            <v>Clint Bowyer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-4</v>
          </cell>
          <cell r="L29">
            <v>2</v>
          </cell>
          <cell r="M29">
            <v>0</v>
          </cell>
          <cell r="N29">
            <v>30</v>
          </cell>
          <cell r="O29">
            <v>0</v>
          </cell>
          <cell r="P29">
            <v>30</v>
          </cell>
        </row>
        <row r="30">
          <cell r="C30">
            <v>24</v>
          </cell>
          <cell r="D30" t="str">
            <v>Jeff Gordon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-27</v>
          </cell>
          <cell r="L30">
            <v>25</v>
          </cell>
          <cell r="M30">
            <v>0</v>
          </cell>
          <cell r="N30">
            <v>30</v>
          </cell>
          <cell r="O30">
            <v>0</v>
          </cell>
          <cell r="P30">
            <v>30</v>
          </cell>
        </row>
        <row r="31">
          <cell r="C31">
            <v>95</v>
          </cell>
          <cell r="D31" t="str">
            <v>Michael McDowell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-2</v>
          </cell>
          <cell r="L31">
            <v>2</v>
          </cell>
          <cell r="M31">
            <v>0</v>
          </cell>
          <cell r="N31">
            <v>30</v>
          </cell>
          <cell r="O31">
            <v>0</v>
          </cell>
          <cell r="P31">
            <v>30</v>
          </cell>
        </row>
        <row r="32">
          <cell r="C32">
            <v>83</v>
          </cell>
          <cell r="D32" t="str">
            <v>J.J. Yeley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8</v>
          </cell>
          <cell r="L32">
            <v>1</v>
          </cell>
          <cell r="M32">
            <v>8</v>
          </cell>
          <cell r="N32">
            <v>20</v>
          </cell>
          <cell r="O32">
            <v>0</v>
          </cell>
          <cell r="P32">
            <v>28</v>
          </cell>
        </row>
        <row r="33">
          <cell r="C33">
            <v>34</v>
          </cell>
          <cell r="D33" t="str">
            <v>David Ragan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5</v>
          </cell>
          <cell r="L33">
            <v>1</v>
          </cell>
          <cell r="M33">
            <v>5</v>
          </cell>
          <cell r="N33">
            <v>20</v>
          </cell>
          <cell r="O33">
            <v>0</v>
          </cell>
          <cell r="P33">
            <v>25</v>
          </cell>
        </row>
        <row r="34">
          <cell r="C34">
            <v>36</v>
          </cell>
          <cell r="D34" t="str">
            <v>Reed Sorenson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-1</v>
          </cell>
          <cell r="L34">
            <v>1</v>
          </cell>
          <cell r="M34">
            <v>0</v>
          </cell>
          <cell r="N34">
            <v>20</v>
          </cell>
          <cell r="O34">
            <v>0</v>
          </cell>
          <cell r="P34">
            <v>20</v>
          </cell>
        </row>
        <row r="35">
          <cell r="C35">
            <v>38</v>
          </cell>
          <cell r="D35" t="str">
            <v>David Gilliland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-3</v>
          </cell>
          <cell r="L35">
            <v>1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33</v>
          </cell>
          <cell r="D36" t="str">
            <v>Timmy Hill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7</v>
          </cell>
          <cell r="L36">
            <v>1</v>
          </cell>
          <cell r="M36">
            <v>7</v>
          </cell>
          <cell r="N36">
            <v>20</v>
          </cell>
          <cell r="O36">
            <v>0</v>
          </cell>
          <cell r="P36">
            <v>27</v>
          </cell>
        </row>
        <row r="37">
          <cell r="C37">
            <v>10</v>
          </cell>
          <cell r="D37" t="str">
            <v>Danica Patrick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-9</v>
          </cell>
          <cell r="L37">
            <v>2</v>
          </cell>
          <cell r="M37">
            <v>0</v>
          </cell>
          <cell r="N37">
            <v>10</v>
          </cell>
          <cell r="O37">
            <v>0</v>
          </cell>
          <cell r="P37">
            <v>10</v>
          </cell>
        </row>
        <row r="38">
          <cell r="C38">
            <v>32</v>
          </cell>
          <cell r="D38" t="str">
            <v>Joey Gase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6</v>
          </cell>
          <cell r="L38">
            <v>1</v>
          </cell>
          <cell r="M38">
            <v>6</v>
          </cell>
          <cell r="N38">
            <v>10</v>
          </cell>
          <cell r="O38">
            <v>0</v>
          </cell>
          <cell r="P38">
            <v>16</v>
          </cell>
        </row>
        <row r="39">
          <cell r="C39">
            <v>5</v>
          </cell>
          <cell r="D39" t="str">
            <v>Kasey Kahne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-24</v>
          </cell>
          <cell r="L39">
            <v>3</v>
          </cell>
          <cell r="M39">
            <v>0</v>
          </cell>
          <cell r="N39">
            <v>10</v>
          </cell>
          <cell r="O39">
            <v>0</v>
          </cell>
          <cell r="P39">
            <v>10</v>
          </cell>
        </row>
        <row r="40">
          <cell r="C40">
            <v>21</v>
          </cell>
          <cell r="D40" t="str">
            <v>Trevor Bayne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-14</v>
          </cell>
          <cell r="L40">
            <v>2</v>
          </cell>
          <cell r="M40">
            <v>0</v>
          </cell>
          <cell r="N40">
            <v>10</v>
          </cell>
          <cell r="O40">
            <v>0</v>
          </cell>
          <cell r="P40">
            <v>10</v>
          </cell>
        </row>
        <row r="41">
          <cell r="C41">
            <v>66</v>
          </cell>
          <cell r="D41" t="str">
            <v>Brett Moffitt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1</v>
          </cell>
          <cell r="L41">
            <v>1</v>
          </cell>
          <cell r="M41">
            <v>1</v>
          </cell>
          <cell r="N41">
            <v>10</v>
          </cell>
          <cell r="O41">
            <v>0</v>
          </cell>
          <cell r="P41">
            <v>11</v>
          </cell>
        </row>
        <row r="42">
          <cell r="C42">
            <v>98</v>
          </cell>
          <cell r="D42" t="str">
            <v>Josh Wise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-5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23</v>
          </cell>
          <cell r="D43" t="str">
            <v>Alex Bowman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-7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40</v>
          </cell>
          <cell r="D44" t="str">
            <v>Landon Cassill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-9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8" activePane="bottomLeft" state="frozen"/>
      <selection pane="bottomLeft" activeCell="G49" sqref="G49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21</v>
      </c>
      <c r="C2" s="9" t="s">
        <v>9</v>
      </c>
      <c r="D2" s="10" t="str">
        <f>VLOOKUP(C2,'[1]Weekly Picks'!$B$2:$E$54,2,FALSE)</f>
        <v>Johnson</v>
      </c>
      <c r="E2" s="11">
        <f t="shared" ref="E2:E33" si="0">VLOOKUP(D2,dndb,2,FALSE)</f>
        <v>48</v>
      </c>
      <c r="F2" s="11">
        <f>IFERROR(VLOOKUP(E2,'[1]Results Sheet'!$C$2:$P$44,14,FALSE),0)</f>
        <v>125</v>
      </c>
      <c r="G2" s="10" t="str">
        <f>VLOOKUP(C2,'[1]Weekly Picks'!$B$2:$E$54,3,FALSE)</f>
        <v>Edwards</v>
      </c>
      <c r="H2" s="12">
        <f t="shared" ref="H2:H33" si="1">VLOOKUP(G2,dndb,2,FALSE)</f>
        <v>99</v>
      </c>
      <c r="I2" s="11">
        <f>IFERROR(VLOOKUP(H2,'[1]Results Sheet'!$C$2:$P$44,14,FALSE),0)</f>
        <v>76</v>
      </c>
      <c r="J2" s="10" t="str">
        <f>VLOOKUP(C2,'[1]Weekly Picks'!$B$2:$E$54,4,FALSE)</f>
        <v>Kyle Busch</v>
      </c>
      <c r="K2" s="12">
        <f t="shared" ref="K2:K33" si="2">VLOOKUP(J2,dndb,2,FALSE)</f>
        <v>18</v>
      </c>
      <c r="L2" s="11">
        <f>IFERROR(VLOOKUP(K2,'[1]Results Sheet'!$C$2:$P$44,14,FALSE),0)</f>
        <v>95</v>
      </c>
      <c r="M2" s="11">
        <f t="shared" ref="M2:M54" si="3">F2+I2+L2</f>
        <v>296</v>
      </c>
    </row>
    <row r="3" spans="1:13" ht="15" x14ac:dyDescent="0.25">
      <c r="A3" s="7">
        <v>2</v>
      </c>
      <c r="B3" s="8">
        <v>77</v>
      </c>
      <c r="C3" s="9" t="s">
        <v>10</v>
      </c>
      <c r="D3" s="10" t="str">
        <f>VLOOKUP(C3,'[1]Weekly Picks'!$B$2:$E$54,2,FALSE)</f>
        <v>Keselowski</v>
      </c>
      <c r="E3" s="11">
        <f t="shared" si="0"/>
        <v>2</v>
      </c>
      <c r="F3" s="11">
        <f>IFERROR(VLOOKUP(E3,'[1]Results Sheet'!$C$2:$P$44,14,FALSE),0)</f>
        <v>126</v>
      </c>
      <c r="G3" s="10" t="str">
        <f>VLOOKUP(C3,'[1]Weekly Picks'!$B$2:$E$54,3,FALSE)</f>
        <v>Kyle Busch</v>
      </c>
      <c r="H3" s="12">
        <f t="shared" si="1"/>
        <v>18</v>
      </c>
      <c r="I3" s="11">
        <f>IFERROR(VLOOKUP(H3,'[1]Results Sheet'!$C$2:$P$44,14,FALSE),0)</f>
        <v>95</v>
      </c>
      <c r="J3" s="10" t="str">
        <f>VLOOKUP(C3,'[1]Weekly Picks'!$B$2:$E$54,4,FALSE)</f>
        <v>Biffle</v>
      </c>
      <c r="K3" s="12">
        <f t="shared" si="2"/>
        <v>16</v>
      </c>
      <c r="L3" s="11">
        <f>IFERROR(VLOOKUP(K3,'[1]Results Sheet'!$C$2:$P$44,14,FALSE),0)</f>
        <v>72</v>
      </c>
      <c r="M3" s="11">
        <f t="shared" si="3"/>
        <v>293</v>
      </c>
    </row>
    <row r="4" spans="1:13" ht="15" x14ac:dyDescent="0.25">
      <c r="A4" s="7">
        <v>3</v>
      </c>
      <c r="B4" s="8">
        <v>98</v>
      </c>
      <c r="C4" s="9" t="s">
        <v>11</v>
      </c>
      <c r="D4" s="10" t="str">
        <f>VLOOKUP(C4,'[1]Weekly Picks'!$B$2:$E$54,2,FALSE)</f>
        <v>Kurt Busch</v>
      </c>
      <c r="E4" s="11">
        <f t="shared" si="0"/>
        <v>41</v>
      </c>
      <c r="F4" s="11">
        <f>IFERROR(VLOOKUP(E4,'[1]Results Sheet'!$C$2:$P$44,14,FALSE),0)</f>
        <v>70</v>
      </c>
      <c r="G4" s="10" t="str">
        <f>VLOOKUP(C4,'[1]Weekly Picks'!$B$2:$E$54,3,FALSE)</f>
        <v>Johnson</v>
      </c>
      <c r="H4" s="12">
        <f t="shared" si="1"/>
        <v>48</v>
      </c>
      <c r="I4" s="11">
        <f>IFERROR(VLOOKUP(H4,'[1]Results Sheet'!$C$2:$P$44,14,FALSE),0)</f>
        <v>125</v>
      </c>
      <c r="J4" s="10" t="str">
        <f>VLOOKUP(C4,'[1]Weekly Picks'!$B$2:$E$54,4,FALSE)</f>
        <v>Larson</v>
      </c>
      <c r="K4" s="12">
        <f t="shared" si="2"/>
        <v>42</v>
      </c>
      <c r="L4" s="11">
        <f>IFERROR(VLOOKUP(K4,'[1]Results Sheet'!$C$2:$P$44,14,FALSE),0)</f>
        <v>90</v>
      </c>
      <c r="M4" s="11">
        <f t="shared" si="3"/>
        <v>285</v>
      </c>
    </row>
    <row r="5" spans="1:13" ht="15" x14ac:dyDescent="0.25">
      <c r="A5" s="7">
        <v>4</v>
      </c>
      <c r="B5" s="8">
        <v>117</v>
      </c>
      <c r="C5" s="14" t="s">
        <v>12</v>
      </c>
      <c r="D5" s="10" t="str">
        <f>VLOOKUP(C5,'[1]Weekly Picks'!$B$2:$E$54,2,FALSE)</f>
        <v>Logano</v>
      </c>
      <c r="E5" s="11">
        <f t="shared" si="0"/>
        <v>22</v>
      </c>
      <c r="F5" s="11">
        <f>IFERROR(VLOOKUP(E5,'[1]Results Sheet'!$C$2:$P$44,14,FALSE),0)</f>
        <v>60</v>
      </c>
      <c r="G5" s="10" t="str">
        <f>VLOOKUP(C5,'[1]Weekly Picks'!$B$2:$E$54,3,FALSE)</f>
        <v>Keselowski</v>
      </c>
      <c r="H5" s="12">
        <f t="shared" si="1"/>
        <v>2</v>
      </c>
      <c r="I5" s="11">
        <f>IFERROR(VLOOKUP(H5,'[1]Results Sheet'!$C$2:$P$44,14,FALSE),0)</f>
        <v>126</v>
      </c>
      <c r="J5" s="10" t="str">
        <f>VLOOKUP(C5,'[1]Weekly Picks'!$B$2:$E$54,4,FALSE)</f>
        <v>Kyle Busch</v>
      </c>
      <c r="K5" s="12">
        <f t="shared" si="2"/>
        <v>18</v>
      </c>
      <c r="L5" s="11">
        <f>IFERROR(VLOOKUP(K5,'[1]Results Sheet'!$C$2:$P$44,14,FALSE),0)</f>
        <v>95</v>
      </c>
      <c r="M5" s="11">
        <f t="shared" si="3"/>
        <v>281</v>
      </c>
    </row>
    <row r="6" spans="1:13" ht="15" x14ac:dyDescent="0.25">
      <c r="A6" s="7">
        <v>5</v>
      </c>
      <c r="B6" s="8">
        <v>40</v>
      </c>
      <c r="C6" s="9" t="s">
        <v>13</v>
      </c>
      <c r="D6" s="10" t="str">
        <f>VLOOKUP(C6,'[1]Weekly Picks'!$B$2:$E$54,2,FALSE)</f>
        <v>Keselowski</v>
      </c>
      <c r="E6" s="11">
        <f t="shared" si="0"/>
        <v>2</v>
      </c>
      <c r="F6" s="11">
        <f>IFERROR(VLOOKUP(E6,'[1]Results Sheet'!$C$2:$P$44,14,FALSE),0)</f>
        <v>126</v>
      </c>
      <c r="G6" s="10" t="str">
        <f>VLOOKUP(C6,'[1]Weekly Picks'!$B$2:$E$54,3,FALSE)</f>
        <v>Johnson</v>
      </c>
      <c r="H6" s="12">
        <f t="shared" si="1"/>
        <v>48</v>
      </c>
      <c r="I6" s="11">
        <f>IFERROR(VLOOKUP(H6,'[1]Results Sheet'!$C$2:$P$44,14,FALSE),0)</f>
        <v>125</v>
      </c>
      <c r="J6" s="10" t="str">
        <f>VLOOKUP(C6,'[1]Weekly Picks'!$B$2:$E$54,4,FALSE)</f>
        <v>Gordon</v>
      </c>
      <c r="K6" s="12">
        <f t="shared" si="2"/>
        <v>24</v>
      </c>
      <c r="L6" s="11">
        <f>IFERROR(VLOOKUP(K6,'[1]Results Sheet'!$C$2:$P$44,14,FALSE),0)</f>
        <v>30</v>
      </c>
      <c r="M6" s="11">
        <f t="shared" si="3"/>
        <v>281</v>
      </c>
    </row>
    <row r="7" spans="1:13" ht="15" x14ac:dyDescent="0.25">
      <c r="A7" s="7">
        <v>6</v>
      </c>
      <c r="B7" s="8">
        <v>299</v>
      </c>
      <c r="C7" s="14" t="s">
        <v>14</v>
      </c>
      <c r="D7" s="10" t="str">
        <f>VLOOKUP(C7,'[1]Weekly Picks'!$B$2:$E$54,2,FALSE)</f>
        <v>Johnson</v>
      </c>
      <c r="E7" s="11">
        <f t="shared" si="0"/>
        <v>48</v>
      </c>
      <c r="F7" s="11">
        <f>IFERROR(VLOOKUP(E7,'[1]Results Sheet'!$C$2:$P$44,14,FALSE),0)</f>
        <v>125</v>
      </c>
      <c r="G7" s="10" t="str">
        <f>VLOOKUP(C7,'[1]Weekly Picks'!$B$2:$E$54,3,FALSE)</f>
        <v>Earnhardt</v>
      </c>
      <c r="H7" s="12">
        <f t="shared" si="1"/>
        <v>88</v>
      </c>
      <c r="I7" s="11">
        <f>IFERROR(VLOOKUP(H7,'[1]Results Sheet'!$C$2:$P$44,14,FALSE),0)</f>
        <v>88</v>
      </c>
      <c r="J7" s="10" t="str">
        <f>VLOOKUP(C7,'[1]Weekly Picks'!$B$2:$E$54,4,FALSE)</f>
        <v>Logano</v>
      </c>
      <c r="K7" s="12">
        <f t="shared" si="2"/>
        <v>22</v>
      </c>
      <c r="L7" s="11">
        <f>IFERROR(VLOOKUP(K7,'[1]Results Sheet'!$C$2:$P$44,14,FALSE),0)</f>
        <v>60</v>
      </c>
      <c r="M7" s="11">
        <f t="shared" si="3"/>
        <v>273</v>
      </c>
    </row>
    <row r="8" spans="1:13" ht="15" x14ac:dyDescent="0.25">
      <c r="A8" s="7">
        <v>7</v>
      </c>
      <c r="B8" s="8">
        <v>89</v>
      </c>
      <c r="C8" s="9" t="s">
        <v>15</v>
      </c>
      <c r="D8" s="10" t="str">
        <f>VLOOKUP(C8,'[1]Weekly Picks'!$B$2:$E$54,2,FALSE)</f>
        <v>Earnhardt</v>
      </c>
      <c r="E8" s="11">
        <f t="shared" si="0"/>
        <v>88</v>
      </c>
      <c r="F8" s="11">
        <f>IFERROR(VLOOKUP(E8,'[1]Results Sheet'!$C$2:$P$44,14,FALSE),0)</f>
        <v>88</v>
      </c>
      <c r="G8" s="10" t="str">
        <f>VLOOKUP(C8,'[1]Weekly Picks'!$B$2:$E$54,3,FALSE)</f>
        <v>Johnson</v>
      </c>
      <c r="H8" s="12">
        <f t="shared" si="1"/>
        <v>48</v>
      </c>
      <c r="I8" s="11">
        <f>IFERROR(VLOOKUP(H8,'[1]Results Sheet'!$C$2:$P$44,14,FALSE),0)</f>
        <v>125</v>
      </c>
      <c r="J8" s="10" t="str">
        <f>VLOOKUP(C8,'[1]Weekly Picks'!$B$2:$E$54,4,FALSE)</f>
        <v>Logano</v>
      </c>
      <c r="K8" s="12">
        <f t="shared" si="2"/>
        <v>22</v>
      </c>
      <c r="L8" s="11">
        <f>IFERROR(VLOOKUP(K8,'[1]Results Sheet'!$C$2:$P$44,14,FALSE),0)</f>
        <v>60</v>
      </c>
      <c r="M8" s="11">
        <f t="shared" si="3"/>
        <v>273</v>
      </c>
    </row>
    <row r="9" spans="1:13" ht="15" x14ac:dyDescent="0.25">
      <c r="A9" s="7">
        <v>8</v>
      </c>
      <c r="B9" s="8">
        <v>13</v>
      </c>
      <c r="C9" s="9" t="s">
        <v>16</v>
      </c>
      <c r="D9" s="10" t="str">
        <f>VLOOKUP(C9,'[1]Weekly Picks'!$B$2:$E$54,2,FALSE)</f>
        <v>Logano</v>
      </c>
      <c r="E9" s="11">
        <f t="shared" si="0"/>
        <v>22</v>
      </c>
      <c r="F9" s="11">
        <f>IFERROR(VLOOKUP(E9,'[1]Results Sheet'!$C$2:$P$44,14,FALSE),0)</f>
        <v>60</v>
      </c>
      <c r="G9" s="10" t="str">
        <f>VLOOKUP(C9,'[1]Weekly Picks'!$B$2:$E$54,3,FALSE)</f>
        <v>McMurray</v>
      </c>
      <c r="H9" s="12">
        <f t="shared" si="1"/>
        <v>1</v>
      </c>
      <c r="I9" s="11">
        <f>IFERROR(VLOOKUP(H9,'[1]Results Sheet'!$C$2:$P$44,14,FALSE),0)</f>
        <v>112</v>
      </c>
      <c r="J9" s="10" t="str">
        <f>VLOOKUP(C9,'[1]Weekly Picks'!$B$2:$E$54,4,FALSE)</f>
        <v>Larson</v>
      </c>
      <c r="K9" s="12">
        <f t="shared" si="2"/>
        <v>42</v>
      </c>
      <c r="L9" s="11">
        <f>IFERROR(VLOOKUP(K9,'[1]Results Sheet'!$C$2:$P$44,14,FALSE),0)</f>
        <v>90</v>
      </c>
      <c r="M9" s="11">
        <f t="shared" si="3"/>
        <v>262</v>
      </c>
    </row>
    <row r="10" spans="1:13" ht="15" x14ac:dyDescent="0.25">
      <c r="A10" s="7">
        <v>9</v>
      </c>
      <c r="B10" s="8">
        <v>414</v>
      </c>
      <c r="C10" s="15" t="s">
        <v>17</v>
      </c>
      <c r="D10" s="10" t="str">
        <f>VLOOKUP(C10,'[1]Weekly Picks'!$B$2:$E$54,2,FALSE)</f>
        <v>Keselowski</v>
      </c>
      <c r="E10" s="11">
        <f t="shared" si="0"/>
        <v>2</v>
      </c>
      <c r="F10" s="11">
        <f>IFERROR(VLOOKUP(E10,'[1]Results Sheet'!$C$2:$P$44,14,FALSE),0)</f>
        <v>126</v>
      </c>
      <c r="G10" s="10" t="str">
        <f>VLOOKUP(C10,'[1]Weekly Picks'!$B$2:$E$54,3,FALSE)</f>
        <v>Logano</v>
      </c>
      <c r="H10" s="12">
        <f t="shared" si="1"/>
        <v>22</v>
      </c>
      <c r="I10" s="11">
        <f>IFERROR(VLOOKUP(H10,'[1]Results Sheet'!$C$2:$P$44,14,FALSE),0)</f>
        <v>60</v>
      </c>
      <c r="J10" s="10" t="str">
        <f>VLOOKUP(C10,'[1]Weekly Picks'!$B$2:$E$54,4,FALSE)</f>
        <v>Biffle</v>
      </c>
      <c r="K10" s="12">
        <f t="shared" si="2"/>
        <v>16</v>
      </c>
      <c r="L10" s="11">
        <f>IFERROR(VLOOKUP(K10,'[1]Results Sheet'!$C$2:$P$44,14,FALSE),0)</f>
        <v>72</v>
      </c>
      <c r="M10" s="11">
        <f t="shared" si="3"/>
        <v>258</v>
      </c>
    </row>
    <row r="11" spans="1:13" ht="15" x14ac:dyDescent="0.25">
      <c r="A11" s="7">
        <v>10</v>
      </c>
      <c r="B11" s="8">
        <v>2</v>
      </c>
      <c r="C11" s="9" t="s">
        <v>18</v>
      </c>
      <c r="D11" s="10" t="str">
        <f>VLOOKUP(C11,'[1]Weekly Picks'!$B$2:$E$54,2,FALSE)</f>
        <v>Logano</v>
      </c>
      <c r="E11" s="11">
        <f t="shared" si="0"/>
        <v>22</v>
      </c>
      <c r="F11" s="11">
        <f>IFERROR(VLOOKUP(E11,'[1]Results Sheet'!$C$2:$P$44,14,FALSE),0)</f>
        <v>60</v>
      </c>
      <c r="G11" s="10" t="str">
        <f>VLOOKUP(C11,'[1]Weekly Picks'!$B$2:$E$54,3,FALSE)</f>
        <v>Keselowski</v>
      </c>
      <c r="H11" s="12">
        <f t="shared" si="1"/>
        <v>2</v>
      </c>
      <c r="I11" s="11">
        <f>IFERROR(VLOOKUP(H11,'[1]Results Sheet'!$C$2:$P$44,14,FALSE),0)</f>
        <v>126</v>
      </c>
      <c r="J11" s="10" t="str">
        <f>VLOOKUP(C11,'[1]Weekly Picks'!$B$2:$E$54,4,FALSE)</f>
        <v>Biffle</v>
      </c>
      <c r="K11" s="12">
        <f t="shared" si="2"/>
        <v>16</v>
      </c>
      <c r="L11" s="11">
        <f>IFERROR(VLOOKUP(K11,'[1]Results Sheet'!$C$2:$P$44,14,FALSE),0)</f>
        <v>72</v>
      </c>
      <c r="M11" s="11">
        <f t="shared" si="3"/>
        <v>258</v>
      </c>
    </row>
    <row r="12" spans="1:13" ht="15" x14ac:dyDescent="0.25">
      <c r="A12" s="7">
        <v>11</v>
      </c>
      <c r="B12" s="8">
        <v>208</v>
      </c>
      <c r="C12" s="14" t="s">
        <v>19</v>
      </c>
      <c r="D12" s="10" t="str">
        <f>VLOOKUP(C12,'[1]Weekly Picks'!$B$2:$E$54,2,FALSE)</f>
        <v>Hamlin</v>
      </c>
      <c r="E12" s="11">
        <f t="shared" si="0"/>
        <v>11</v>
      </c>
      <c r="F12" s="11">
        <f>IFERROR(VLOOKUP(E12,'[1]Results Sheet'!$C$2:$P$44,14,FALSE),0)</f>
        <v>90</v>
      </c>
      <c r="G12" s="10" t="str">
        <f>VLOOKUP(C12,'[1]Weekly Picks'!$B$2:$E$54,3,FALSE)</f>
        <v>Kyle Busch</v>
      </c>
      <c r="H12" s="12">
        <f t="shared" si="1"/>
        <v>18</v>
      </c>
      <c r="I12" s="11">
        <f>IFERROR(VLOOKUP(H12,'[1]Results Sheet'!$C$2:$P$44,14,FALSE),0)</f>
        <v>95</v>
      </c>
      <c r="J12" s="10" t="str">
        <f>VLOOKUP(C12,'[1]Weekly Picks'!$B$2:$E$54,4,FALSE)</f>
        <v>Biffle</v>
      </c>
      <c r="K12" s="12">
        <f t="shared" si="2"/>
        <v>16</v>
      </c>
      <c r="L12" s="11">
        <f>IFERROR(VLOOKUP(K12,'[1]Results Sheet'!$C$2:$P$44,14,FALSE),0)</f>
        <v>72</v>
      </c>
      <c r="M12" s="11">
        <f t="shared" si="3"/>
        <v>257</v>
      </c>
    </row>
    <row r="13" spans="1:13" ht="15" x14ac:dyDescent="0.25">
      <c r="A13" s="7">
        <v>12</v>
      </c>
      <c r="B13" s="8">
        <v>111</v>
      </c>
      <c r="C13" s="14" t="s">
        <v>20</v>
      </c>
      <c r="D13" s="10" t="str">
        <f>VLOOKUP(C13,'[1]Weekly Picks'!$B$2:$E$54,2,FALSE)</f>
        <v>Larson</v>
      </c>
      <c r="E13" s="11">
        <f t="shared" si="0"/>
        <v>42</v>
      </c>
      <c r="F13" s="11">
        <f>IFERROR(VLOOKUP(E13,'[1]Results Sheet'!$C$2:$P$44,14,FALSE),0)</f>
        <v>90</v>
      </c>
      <c r="G13" s="10" t="str">
        <f>VLOOKUP(C13,'[1]Weekly Picks'!$B$2:$E$54,3,FALSE)</f>
        <v>Earnhardt</v>
      </c>
      <c r="H13" s="12">
        <f t="shared" si="1"/>
        <v>88</v>
      </c>
      <c r="I13" s="11">
        <f>IFERROR(VLOOKUP(H13,'[1]Results Sheet'!$C$2:$P$44,14,FALSE),0)</f>
        <v>88</v>
      </c>
      <c r="J13" s="10" t="str">
        <f>VLOOKUP(C13,'[1]Weekly Picks'!$B$2:$E$54,4,FALSE)</f>
        <v>Edwards</v>
      </c>
      <c r="K13" s="12">
        <f t="shared" si="2"/>
        <v>99</v>
      </c>
      <c r="L13" s="11">
        <f>IFERROR(VLOOKUP(K13,'[1]Results Sheet'!$C$2:$P$44,14,FALSE),0)</f>
        <v>76</v>
      </c>
      <c r="M13" s="11">
        <f t="shared" si="3"/>
        <v>254</v>
      </c>
    </row>
    <row r="14" spans="1:13" ht="15" x14ac:dyDescent="0.25">
      <c r="A14" s="7">
        <v>13</v>
      </c>
      <c r="B14" s="8">
        <v>71</v>
      </c>
      <c r="C14" s="9" t="s">
        <v>21</v>
      </c>
      <c r="D14" s="10" t="str">
        <f>VLOOKUP(C14,'[1]Weekly Picks'!$B$2:$E$54,2,FALSE)</f>
        <v>Allmendinger</v>
      </c>
      <c r="E14" s="11">
        <f t="shared" si="0"/>
        <v>47</v>
      </c>
      <c r="F14" s="11">
        <f>IFERROR(VLOOKUP(E14,'[1]Results Sheet'!$C$2:$P$44,14,FALSE),0)</f>
        <v>78</v>
      </c>
      <c r="G14" s="10" t="str">
        <f>VLOOKUP(C14,'[1]Weekly Picks'!$B$2:$E$54,3,FALSE)</f>
        <v>McMurray</v>
      </c>
      <c r="H14" s="12">
        <f t="shared" si="1"/>
        <v>1</v>
      </c>
      <c r="I14" s="11">
        <f>IFERROR(VLOOKUP(H14,'[1]Results Sheet'!$C$2:$P$44,14,FALSE),0)</f>
        <v>112</v>
      </c>
      <c r="J14" s="10" t="str">
        <f>VLOOKUP(C14,'[1]Weekly Picks'!$B$2:$E$54,4,FALSE)</f>
        <v>Newman</v>
      </c>
      <c r="K14" s="12">
        <f t="shared" si="2"/>
        <v>31</v>
      </c>
      <c r="L14" s="11">
        <f>IFERROR(VLOOKUP(K14,'[1]Results Sheet'!$C$2:$P$44,14,FALSE),0)</f>
        <v>60</v>
      </c>
      <c r="M14" s="11">
        <f t="shared" si="3"/>
        <v>250</v>
      </c>
    </row>
    <row r="15" spans="1:13" ht="15" x14ac:dyDescent="0.25">
      <c r="A15" s="7">
        <v>14</v>
      </c>
      <c r="B15" s="8">
        <v>25</v>
      </c>
      <c r="C15" s="9" t="s">
        <v>22</v>
      </c>
      <c r="D15" s="10" t="str">
        <f>VLOOKUP(C15,'[1]Weekly Picks'!$B$2:$E$54,2,FALSE)</f>
        <v>Kurt Busch</v>
      </c>
      <c r="E15" s="11">
        <f t="shared" si="0"/>
        <v>41</v>
      </c>
      <c r="F15" s="11">
        <f>IFERROR(VLOOKUP(E15,'[1]Results Sheet'!$C$2:$P$44,14,FALSE),0)</f>
        <v>70</v>
      </c>
      <c r="G15" s="10" t="str">
        <f>VLOOKUP(C15,'[1]Weekly Picks'!$B$2:$E$54,3,FALSE)</f>
        <v>Keselowski</v>
      </c>
      <c r="H15" s="12">
        <f t="shared" si="1"/>
        <v>2</v>
      </c>
      <c r="I15" s="11">
        <f>IFERROR(VLOOKUP(H15,'[1]Results Sheet'!$C$2:$P$44,14,FALSE),0)</f>
        <v>126</v>
      </c>
      <c r="J15" s="10" t="str">
        <f>VLOOKUP(C15,'[1]Weekly Picks'!$B$2:$E$54,4,FALSE)</f>
        <v>Menard</v>
      </c>
      <c r="K15" s="12">
        <f t="shared" si="2"/>
        <v>27</v>
      </c>
      <c r="L15" s="11">
        <f>IFERROR(VLOOKUP(K15,'[1]Results Sheet'!$C$2:$P$44,14,FALSE),0)</f>
        <v>50</v>
      </c>
      <c r="M15" s="11">
        <f t="shared" si="3"/>
        <v>246</v>
      </c>
    </row>
    <row r="16" spans="1:13" ht="15" x14ac:dyDescent="0.25">
      <c r="A16" s="7">
        <v>15</v>
      </c>
      <c r="B16" s="8">
        <v>83</v>
      </c>
      <c r="C16" s="9" t="s">
        <v>23</v>
      </c>
      <c r="D16" s="10" t="str">
        <f>VLOOKUP(C16,'[1]Weekly Picks'!$B$2:$E$54,2,FALSE)</f>
        <v>Hamlin</v>
      </c>
      <c r="E16" s="11">
        <f t="shared" si="0"/>
        <v>11</v>
      </c>
      <c r="F16" s="11">
        <f>IFERROR(VLOOKUP(E16,'[1]Results Sheet'!$C$2:$P$44,14,FALSE),0)</f>
        <v>90</v>
      </c>
      <c r="G16" s="10" t="str">
        <f>VLOOKUP(C16,'[1]Weekly Picks'!$B$2:$E$54,3,FALSE)</f>
        <v>Kyle Busch</v>
      </c>
      <c r="H16" s="12">
        <f t="shared" si="1"/>
        <v>18</v>
      </c>
      <c r="I16" s="11">
        <f>IFERROR(VLOOKUP(H16,'[1]Results Sheet'!$C$2:$P$44,14,FALSE),0)</f>
        <v>95</v>
      </c>
      <c r="J16" s="10" t="str">
        <f>VLOOKUP(C16,'[1]Weekly Picks'!$B$2:$E$54,4,FALSE)</f>
        <v>Logano</v>
      </c>
      <c r="K16" s="12">
        <f t="shared" si="2"/>
        <v>22</v>
      </c>
      <c r="L16" s="11">
        <f>IFERROR(VLOOKUP(K16,'[1]Results Sheet'!$C$2:$P$44,14,FALSE),0)</f>
        <v>60</v>
      </c>
      <c r="M16" s="11">
        <f t="shared" si="3"/>
        <v>245</v>
      </c>
    </row>
    <row r="17" spans="1:13" ht="15" x14ac:dyDescent="0.25">
      <c r="A17" s="7">
        <v>16</v>
      </c>
      <c r="B17" s="8">
        <v>3</v>
      </c>
      <c r="C17" s="9" t="s">
        <v>24</v>
      </c>
      <c r="D17" s="10" t="str">
        <f>VLOOKUP(C17,'[1]Weekly Picks'!$B$2:$E$54,2,FALSE)</f>
        <v>Edwards</v>
      </c>
      <c r="E17" s="11">
        <f t="shared" si="0"/>
        <v>99</v>
      </c>
      <c r="F17" s="11">
        <f>IFERROR(VLOOKUP(E17,'[1]Results Sheet'!$C$2:$P$44,14,FALSE),0)</f>
        <v>76</v>
      </c>
      <c r="G17" s="10" t="str">
        <f>VLOOKUP(C17,'[1]Weekly Picks'!$B$2:$E$54,3,FALSE)</f>
        <v>Dillon</v>
      </c>
      <c r="H17" s="12">
        <f t="shared" si="1"/>
        <v>3</v>
      </c>
      <c r="I17" s="11">
        <f>IFERROR(VLOOKUP(H17,'[1]Results Sheet'!$C$2:$P$44,14,FALSE),0)</f>
        <v>56</v>
      </c>
      <c r="J17" s="10" t="str">
        <f>VLOOKUP(C17,'[1]Weekly Picks'!$B$2:$E$54,4,FALSE)</f>
        <v>McMurray</v>
      </c>
      <c r="K17" s="12">
        <f t="shared" si="2"/>
        <v>1</v>
      </c>
      <c r="L17" s="11">
        <f>IFERROR(VLOOKUP(K17,'[1]Results Sheet'!$C$2:$P$44,14,FALSE),0)</f>
        <v>112</v>
      </c>
      <c r="M17" s="11">
        <f t="shared" si="3"/>
        <v>244</v>
      </c>
    </row>
    <row r="18" spans="1:13" ht="15" x14ac:dyDescent="0.25">
      <c r="A18" s="7">
        <v>17</v>
      </c>
      <c r="B18" s="8">
        <v>1</v>
      </c>
      <c r="C18" s="9" t="s">
        <v>25</v>
      </c>
      <c r="D18" s="10" t="str">
        <f>VLOOKUP(C18,'[1]Weekly Picks'!$B$2:$E$54,2,FALSE)</f>
        <v>Bowyer</v>
      </c>
      <c r="E18" s="11">
        <f t="shared" si="0"/>
        <v>15</v>
      </c>
      <c r="F18" s="11">
        <f>IFERROR(VLOOKUP(E18,'[1]Results Sheet'!$C$2:$P$44,14,FALSE),0)</f>
        <v>30</v>
      </c>
      <c r="G18" s="10" t="str">
        <f>VLOOKUP(C18,'[1]Weekly Picks'!$B$2:$E$54,3,FALSE)</f>
        <v>Keselowski</v>
      </c>
      <c r="H18" s="12">
        <f t="shared" si="1"/>
        <v>2</v>
      </c>
      <c r="I18" s="11">
        <f>IFERROR(VLOOKUP(H18,'[1]Results Sheet'!$C$2:$P$44,14,FALSE),0)</f>
        <v>126</v>
      </c>
      <c r="J18" s="10" t="str">
        <f>VLOOKUP(C18,'[1]Weekly Picks'!$B$2:$E$54,4,FALSE)</f>
        <v>Earnhardt</v>
      </c>
      <c r="K18" s="12">
        <f t="shared" si="2"/>
        <v>88</v>
      </c>
      <c r="L18" s="11">
        <f>IFERROR(VLOOKUP(K18,'[1]Results Sheet'!$C$2:$P$44,14,FALSE),0)</f>
        <v>88</v>
      </c>
      <c r="M18" s="11">
        <f t="shared" si="3"/>
        <v>244</v>
      </c>
    </row>
    <row r="19" spans="1:13" ht="15" x14ac:dyDescent="0.25">
      <c r="A19" s="7">
        <v>18</v>
      </c>
      <c r="B19" s="8">
        <v>99</v>
      </c>
      <c r="C19" s="9" t="s">
        <v>26</v>
      </c>
      <c r="D19" s="10" t="str">
        <f>VLOOKUP(C19,'[1]Weekly Picks'!$B$2:$E$54,2,FALSE)</f>
        <v>Earnhardt</v>
      </c>
      <c r="E19" s="11">
        <f t="shared" si="0"/>
        <v>88</v>
      </c>
      <c r="F19" s="11">
        <f>IFERROR(VLOOKUP(E19,'[1]Results Sheet'!$C$2:$P$44,14,FALSE),0)</f>
        <v>88</v>
      </c>
      <c r="G19" s="10" t="str">
        <f>VLOOKUP(C19,'[1]Weekly Picks'!$B$2:$E$54,3,FALSE)</f>
        <v>Kyle Busch</v>
      </c>
      <c r="H19" s="12">
        <f t="shared" si="1"/>
        <v>18</v>
      </c>
      <c r="I19" s="11">
        <f>IFERROR(VLOOKUP(H19,'[1]Results Sheet'!$C$2:$P$44,14,FALSE),0)</f>
        <v>95</v>
      </c>
      <c r="J19" s="10" t="str">
        <f>VLOOKUP(C19,'[1]Weekly Picks'!$B$2:$E$54,4,FALSE)</f>
        <v>Stewart</v>
      </c>
      <c r="K19" s="12">
        <f t="shared" si="2"/>
        <v>14</v>
      </c>
      <c r="L19" s="11">
        <f>IFERROR(VLOOKUP(K19,'[1]Results Sheet'!$C$2:$P$44,14,FALSE),0)</f>
        <v>60</v>
      </c>
      <c r="M19" s="11">
        <f t="shared" si="3"/>
        <v>243</v>
      </c>
    </row>
    <row r="20" spans="1:13" ht="15" x14ac:dyDescent="0.25">
      <c r="A20" s="7">
        <v>19</v>
      </c>
      <c r="B20" s="8">
        <v>9</v>
      </c>
      <c r="C20" s="9" t="s">
        <v>27</v>
      </c>
      <c r="D20" s="10" t="str">
        <f>VLOOKUP(C20,'[1]Weekly Picks'!$B$2:$E$54,2,FALSE)</f>
        <v>Biffle</v>
      </c>
      <c r="E20" s="11">
        <f t="shared" si="0"/>
        <v>16</v>
      </c>
      <c r="F20" s="11">
        <f>IFERROR(VLOOKUP(E20,'[1]Results Sheet'!$C$2:$P$44,14,FALSE),0)</f>
        <v>72</v>
      </c>
      <c r="G20" s="10" t="str">
        <f>VLOOKUP(C20,'[1]Weekly Picks'!$B$2:$E$54,3,FALSE)</f>
        <v>Kenseth</v>
      </c>
      <c r="H20" s="12">
        <f t="shared" si="1"/>
        <v>20</v>
      </c>
      <c r="I20" s="11">
        <f>IFERROR(VLOOKUP(H20,'[1]Results Sheet'!$C$2:$P$44,14,FALSE),0)</f>
        <v>45</v>
      </c>
      <c r="J20" s="10" t="str">
        <f>VLOOKUP(C20,'[1]Weekly Picks'!$B$2:$E$54,4,FALSE)</f>
        <v>Keselowski</v>
      </c>
      <c r="K20" s="12">
        <f t="shared" si="2"/>
        <v>2</v>
      </c>
      <c r="L20" s="11">
        <f>IFERROR(VLOOKUP(K20,'[1]Results Sheet'!$C$2:$P$44,14,FALSE),0)</f>
        <v>126</v>
      </c>
      <c r="M20" s="11">
        <f t="shared" si="3"/>
        <v>243</v>
      </c>
    </row>
    <row r="21" spans="1:13" ht="15" x14ac:dyDescent="0.25">
      <c r="A21" s="7">
        <v>20</v>
      </c>
      <c r="B21" s="8">
        <v>12</v>
      </c>
      <c r="C21" s="9" t="s">
        <v>28</v>
      </c>
      <c r="D21" s="10" t="str">
        <f>VLOOKUP(C21,'[1]Weekly Picks'!$B$2:$E$54,2,FALSE)</f>
        <v>Hamlin</v>
      </c>
      <c r="E21" s="11">
        <f t="shared" si="0"/>
        <v>11</v>
      </c>
      <c r="F21" s="11">
        <f>IFERROR(VLOOKUP(E21,'[1]Results Sheet'!$C$2:$P$44,14,FALSE),0)</f>
        <v>90</v>
      </c>
      <c r="G21" s="10" t="str">
        <f>VLOOKUP(C21,'[1]Weekly Picks'!$B$2:$E$54,3,FALSE)</f>
        <v>Logano</v>
      </c>
      <c r="H21" s="12">
        <f t="shared" si="1"/>
        <v>22</v>
      </c>
      <c r="I21" s="11">
        <f>IFERROR(VLOOKUP(H21,'[1]Results Sheet'!$C$2:$P$44,14,FALSE),0)</f>
        <v>60</v>
      </c>
      <c r="J21" s="10" t="str">
        <f>VLOOKUP(C21,'[1]Weekly Picks'!$B$2:$E$54,4,FALSE)</f>
        <v>Larson</v>
      </c>
      <c r="K21" s="12">
        <f t="shared" si="2"/>
        <v>42</v>
      </c>
      <c r="L21" s="11">
        <f>IFERROR(VLOOKUP(K21,'[1]Results Sheet'!$C$2:$P$44,14,FALSE),0)</f>
        <v>90</v>
      </c>
      <c r="M21" s="11">
        <f t="shared" si="3"/>
        <v>240</v>
      </c>
    </row>
    <row r="22" spans="1:13" ht="15" x14ac:dyDescent="0.25">
      <c r="A22" s="7">
        <v>21</v>
      </c>
      <c r="B22" s="8">
        <v>119</v>
      </c>
      <c r="C22" s="14" t="s">
        <v>29</v>
      </c>
      <c r="D22" s="10" t="str">
        <f>VLOOKUP(C22,'[1]Weekly Picks'!$B$2:$E$54,2,FALSE)</f>
        <v>Kurt Busch</v>
      </c>
      <c r="E22" s="11">
        <f t="shared" si="0"/>
        <v>41</v>
      </c>
      <c r="F22" s="11">
        <f>IFERROR(VLOOKUP(E22,'[1]Results Sheet'!$C$2:$P$44,14,FALSE),0)</f>
        <v>70</v>
      </c>
      <c r="G22" s="10" t="str">
        <f>VLOOKUP(C22,'[1]Weekly Picks'!$B$2:$E$54,3,FALSE)</f>
        <v>Hamlin</v>
      </c>
      <c r="H22" s="12">
        <f t="shared" si="1"/>
        <v>11</v>
      </c>
      <c r="I22" s="11">
        <f>IFERROR(VLOOKUP(H22,'[1]Results Sheet'!$C$2:$P$44,14,FALSE),0)</f>
        <v>90</v>
      </c>
      <c r="J22" s="10" t="str">
        <f>VLOOKUP(C22,'[1]Weekly Picks'!$B$2:$E$54,4,FALSE)</f>
        <v>Allmendinger</v>
      </c>
      <c r="K22" s="12">
        <f t="shared" si="2"/>
        <v>47</v>
      </c>
      <c r="L22" s="11">
        <f>IFERROR(VLOOKUP(K22,'[1]Results Sheet'!$C$2:$P$44,14,FALSE),0)</f>
        <v>78</v>
      </c>
      <c r="M22" s="11">
        <f t="shared" si="3"/>
        <v>238</v>
      </c>
    </row>
    <row r="23" spans="1:13" ht="15" x14ac:dyDescent="0.25">
      <c r="A23" s="7">
        <v>22</v>
      </c>
      <c r="B23" s="8">
        <v>17</v>
      </c>
      <c r="C23" s="9" t="s">
        <v>30</v>
      </c>
      <c r="D23" s="10" t="str">
        <f>VLOOKUP(C23,'[1]Weekly Picks'!$B$2:$E$54,2,FALSE)</f>
        <v>Edwards</v>
      </c>
      <c r="E23" s="11">
        <f t="shared" si="0"/>
        <v>99</v>
      </c>
      <c r="F23" s="11">
        <f>IFERROR(VLOOKUP(E23,'[1]Results Sheet'!$C$2:$P$44,14,FALSE),0)</f>
        <v>76</v>
      </c>
      <c r="G23" s="10" t="str">
        <f>VLOOKUP(C23,'[1]Weekly Picks'!$B$2:$E$54,3,FALSE)</f>
        <v>Kurt Busch</v>
      </c>
      <c r="H23" s="12">
        <f t="shared" si="1"/>
        <v>41</v>
      </c>
      <c r="I23" s="11">
        <f>IFERROR(VLOOKUP(H23,'[1]Results Sheet'!$C$2:$P$44,14,FALSE),0)</f>
        <v>70</v>
      </c>
      <c r="J23" s="10" t="str">
        <f>VLOOKUP(C23,'[1]Weekly Picks'!$B$2:$E$54,4,FALSE)</f>
        <v>Larson</v>
      </c>
      <c r="K23" s="12">
        <f t="shared" si="2"/>
        <v>42</v>
      </c>
      <c r="L23" s="11">
        <f>IFERROR(VLOOKUP(K23,'[1]Results Sheet'!$C$2:$P$44,14,FALSE),0)</f>
        <v>90</v>
      </c>
      <c r="M23" s="11">
        <f t="shared" si="3"/>
        <v>236</v>
      </c>
    </row>
    <row r="24" spans="1:13" ht="15" x14ac:dyDescent="0.25">
      <c r="A24" s="7">
        <v>23</v>
      </c>
      <c r="B24" s="8">
        <v>22</v>
      </c>
      <c r="C24" s="9" t="s">
        <v>31</v>
      </c>
      <c r="D24" s="10" t="str">
        <f>VLOOKUP(C24,'[1]Weekly Picks'!$B$2:$E$54,2,FALSE)</f>
        <v>Kyle Busch</v>
      </c>
      <c r="E24" s="11">
        <f t="shared" si="0"/>
        <v>18</v>
      </c>
      <c r="F24" s="11">
        <f>IFERROR(VLOOKUP(E24,'[1]Results Sheet'!$C$2:$P$44,14,FALSE),0)</f>
        <v>95</v>
      </c>
      <c r="G24" s="10" t="str">
        <f>VLOOKUP(C24,'[1]Weekly Picks'!$B$2:$E$54,3,FALSE)</f>
        <v>Larson</v>
      </c>
      <c r="H24" s="12">
        <f t="shared" si="1"/>
        <v>42</v>
      </c>
      <c r="I24" s="11">
        <f>IFERROR(VLOOKUP(H24,'[1]Results Sheet'!$C$2:$P$44,14,FALSE),0)</f>
        <v>90</v>
      </c>
      <c r="J24" s="10" t="str">
        <f>VLOOKUP(C24,'[1]Weekly Picks'!$B$2:$E$54,4,FALSE)</f>
        <v>Vickers</v>
      </c>
      <c r="K24" s="12">
        <f t="shared" si="2"/>
        <v>55</v>
      </c>
      <c r="L24" s="11">
        <f>IFERROR(VLOOKUP(K24,'[1]Results Sheet'!$C$2:$P$44,14,FALSE),0)</f>
        <v>50</v>
      </c>
      <c r="M24" s="11">
        <f t="shared" si="3"/>
        <v>235</v>
      </c>
    </row>
    <row r="25" spans="1:13" ht="15" x14ac:dyDescent="0.25">
      <c r="A25" s="7">
        <v>24</v>
      </c>
      <c r="B25" s="8">
        <v>19</v>
      </c>
      <c r="C25" s="9" t="s">
        <v>32</v>
      </c>
      <c r="D25" s="10" t="str">
        <f>VLOOKUP(C25,'[1]Weekly Picks'!$B$2:$E$54,2,FALSE)</f>
        <v>Logano</v>
      </c>
      <c r="E25" s="11">
        <f t="shared" si="0"/>
        <v>22</v>
      </c>
      <c r="F25" s="11">
        <f>IFERROR(VLOOKUP(E25,'[1]Results Sheet'!$C$2:$P$44,14,FALSE),0)</f>
        <v>60</v>
      </c>
      <c r="G25" s="10" t="str">
        <f>VLOOKUP(C25,'[1]Weekly Picks'!$B$2:$E$54,3,FALSE)</f>
        <v>Stewart</v>
      </c>
      <c r="H25" s="12">
        <f t="shared" si="1"/>
        <v>14</v>
      </c>
      <c r="I25" s="11">
        <f>IFERROR(VLOOKUP(H25,'[1]Results Sheet'!$C$2:$P$44,14,FALSE),0)</f>
        <v>60</v>
      </c>
      <c r="J25" s="10" t="str">
        <f>VLOOKUP(C25,'[1]Weekly Picks'!$B$2:$E$54,4,FALSE)</f>
        <v>McMurray</v>
      </c>
      <c r="K25" s="12">
        <f t="shared" si="2"/>
        <v>1</v>
      </c>
      <c r="L25" s="11">
        <f>IFERROR(VLOOKUP(K25,'[1]Results Sheet'!$C$2:$P$44,14,FALSE),0)</f>
        <v>112</v>
      </c>
      <c r="M25" s="11">
        <f t="shared" si="3"/>
        <v>232</v>
      </c>
    </row>
    <row r="26" spans="1:13" ht="15" x14ac:dyDescent="0.25">
      <c r="A26" s="7">
        <v>25</v>
      </c>
      <c r="B26" s="8">
        <v>24</v>
      </c>
      <c r="C26" s="16" t="s">
        <v>33</v>
      </c>
      <c r="D26" s="10" t="str">
        <f>VLOOKUP(C26,'[1]Weekly Picks'!$B$2:$E$54,2,FALSE)</f>
        <v>Newman</v>
      </c>
      <c r="E26" s="11">
        <f t="shared" si="0"/>
        <v>31</v>
      </c>
      <c r="F26" s="11">
        <f>IFERROR(VLOOKUP(E26,'[1]Results Sheet'!$C$2:$P$44,14,FALSE),0)</f>
        <v>60</v>
      </c>
      <c r="G26" s="10" t="str">
        <f>VLOOKUP(C26,'[1]Weekly Picks'!$B$2:$E$54,3,FALSE)</f>
        <v>Kyle Busch</v>
      </c>
      <c r="H26" s="12">
        <f t="shared" si="1"/>
        <v>18</v>
      </c>
      <c r="I26" s="11">
        <f>IFERROR(VLOOKUP(H26,'[1]Results Sheet'!$C$2:$P$44,14,FALSE),0)</f>
        <v>95</v>
      </c>
      <c r="J26" s="10" t="str">
        <f>VLOOKUP(C26,'[1]Weekly Picks'!$B$2:$E$54,4,FALSE)</f>
        <v>Biffle</v>
      </c>
      <c r="K26" s="12">
        <f t="shared" si="2"/>
        <v>16</v>
      </c>
      <c r="L26" s="11">
        <f>IFERROR(VLOOKUP(K26,'[1]Results Sheet'!$C$2:$P$44,14,FALSE),0)</f>
        <v>72</v>
      </c>
      <c r="M26" s="11">
        <f t="shared" si="3"/>
        <v>227</v>
      </c>
    </row>
    <row r="27" spans="1:13" ht="15" x14ac:dyDescent="0.25">
      <c r="A27" s="7">
        <v>26</v>
      </c>
      <c r="B27" s="8">
        <v>16</v>
      </c>
      <c r="C27" s="9" t="s">
        <v>34</v>
      </c>
      <c r="D27" s="10" t="str">
        <f>VLOOKUP(C27,'[1]Weekly Picks'!$B$2:$E$54,2,FALSE)</f>
        <v>Bowyer</v>
      </c>
      <c r="E27" s="11">
        <f t="shared" si="0"/>
        <v>15</v>
      </c>
      <c r="F27" s="11">
        <f>IFERROR(VLOOKUP(E27,'[1]Results Sheet'!$C$2:$P$44,14,FALSE),0)</f>
        <v>30</v>
      </c>
      <c r="G27" s="10" t="str">
        <f>VLOOKUP(C27,'[1]Weekly Picks'!$B$2:$E$54,3,FALSE)</f>
        <v>Keselowski</v>
      </c>
      <c r="H27" s="12">
        <f t="shared" si="1"/>
        <v>2</v>
      </c>
      <c r="I27" s="11">
        <f>IFERROR(VLOOKUP(H27,'[1]Results Sheet'!$C$2:$P$44,14,FALSE),0)</f>
        <v>126</v>
      </c>
      <c r="J27" s="10" t="str">
        <f>VLOOKUP(C27,'[1]Weekly Picks'!$B$2:$E$54,4,FALSE)</f>
        <v>Stewart</v>
      </c>
      <c r="K27" s="12">
        <f t="shared" si="2"/>
        <v>14</v>
      </c>
      <c r="L27" s="11">
        <f>IFERROR(VLOOKUP(K27,'[1]Results Sheet'!$C$2:$P$44,14,FALSE),0)</f>
        <v>60</v>
      </c>
      <c r="M27" s="11">
        <f t="shared" si="3"/>
        <v>216</v>
      </c>
    </row>
    <row r="28" spans="1:13" ht="15" x14ac:dyDescent="0.25">
      <c r="A28" s="7">
        <v>27</v>
      </c>
      <c r="B28" s="8">
        <v>23</v>
      </c>
      <c r="C28" s="9" t="s">
        <v>35</v>
      </c>
      <c r="D28" s="10" t="str">
        <f>VLOOKUP(C28,'[1]Weekly Picks'!$B$2:$E$54,2,FALSE)</f>
        <v>Logano</v>
      </c>
      <c r="E28" s="11">
        <f t="shared" si="0"/>
        <v>22</v>
      </c>
      <c r="F28" s="11">
        <f>IFERROR(VLOOKUP(E28,'[1]Results Sheet'!$C$2:$P$44,14,FALSE),0)</f>
        <v>60</v>
      </c>
      <c r="G28" s="10" t="str">
        <f>VLOOKUP(C28,'[1]Weekly Picks'!$B$2:$E$54,3,FALSE)</f>
        <v>Kyle Busch</v>
      </c>
      <c r="H28" s="12">
        <f t="shared" si="1"/>
        <v>18</v>
      </c>
      <c r="I28" s="11">
        <f>IFERROR(VLOOKUP(H28,'[1]Results Sheet'!$C$2:$P$44,14,FALSE),0)</f>
        <v>95</v>
      </c>
      <c r="J28" s="10" t="str">
        <f>VLOOKUP(C28,'[1]Weekly Picks'!$B$2:$E$54,4,FALSE)</f>
        <v>Stewart</v>
      </c>
      <c r="K28" s="12">
        <f t="shared" si="2"/>
        <v>14</v>
      </c>
      <c r="L28" s="11">
        <f>IFERROR(VLOOKUP(K28,'[1]Results Sheet'!$C$2:$P$44,14,FALSE),0)</f>
        <v>60</v>
      </c>
      <c r="M28" s="11">
        <f t="shared" si="3"/>
        <v>215</v>
      </c>
    </row>
    <row r="29" spans="1:13" ht="15" x14ac:dyDescent="0.25">
      <c r="A29" s="7">
        <v>28</v>
      </c>
      <c r="B29" s="8">
        <v>33</v>
      </c>
      <c r="C29" s="9" t="s">
        <v>36</v>
      </c>
      <c r="D29" s="10" t="str">
        <f>VLOOKUP(C29,'[1]Weekly Picks'!$B$2:$E$54,2,FALSE)</f>
        <v>Hamlin</v>
      </c>
      <c r="E29" s="11">
        <f t="shared" si="0"/>
        <v>11</v>
      </c>
      <c r="F29" s="11">
        <f>IFERROR(VLOOKUP(E29,'[1]Results Sheet'!$C$2:$P$44,14,FALSE),0)</f>
        <v>90</v>
      </c>
      <c r="G29" s="10" t="str">
        <f>VLOOKUP(C29,'[1]Weekly Picks'!$B$2:$E$54,3,FALSE)</f>
        <v>Logano</v>
      </c>
      <c r="H29" s="12">
        <f t="shared" si="1"/>
        <v>22</v>
      </c>
      <c r="I29" s="11">
        <f>IFERROR(VLOOKUP(H29,'[1]Results Sheet'!$C$2:$P$44,14,FALSE),0)</f>
        <v>60</v>
      </c>
      <c r="J29" s="10" t="str">
        <f>VLOOKUP(C29,'[1]Weekly Picks'!$B$2:$E$54,4,FALSE)</f>
        <v>Newman</v>
      </c>
      <c r="K29" s="12">
        <f t="shared" si="2"/>
        <v>31</v>
      </c>
      <c r="L29" s="11">
        <f>IFERROR(VLOOKUP(K29,'[1]Results Sheet'!$C$2:$P$44,14,FALSE),0)</f>
        <v>60</v>
      </c>
      <c r="M29" s="11">
        <f t="shared" si="3"/>
        <v>210</v>
      </c>
    </row>
    <row r="30" spans="1:13" ht="15" x14ac:dyDescent="0.25">
      <c r="A30" s="7">
        <v>29</v>
      </c>
      <c r="B30" s="8">
        <v>8</v>
      </c>
      <c r="C30" s="16" t="s">
        <v>37</v>
      </c>
      <c r="D30" s="10" t="str">
        <f>VLOOKUP(C30,'[1]Weekly Picks'!$B$2:$E$54,2,FALSE)</f>
        <v>Earnhardt</v>
      </c>
      <c r="E30" s="11">
        <f t="shared" si="0"/>
        <v>88</v>
      </c>
      <c r="F30" s="11">
        <f>IFERROR(VLOOKUP(E30,'[1]Results Sheet'!$C$2:$P$44,14,FALSE),0)</f>
        <v>88</v>
      </c>
      <c r="G30" s="10" t="str">
        <f>VLOOKUP(C30,'[1]Weekly Picks'!$B$2:$E$54,3,FALSE)</f>
        <v>Edwards</v>
      </c>
      <c r="H30" s="12">
        <f t="shared" si="1"/>
        <v>99</v>
      </c>
      <c r="I30" s="11">
        <f>IFERROR(VLOOKUP(H30,'[1]Results Sheet'!$C$2:$P$44,14,FALSE),0)</f>
        <v>76</v>
      </c>
      <c r="J30" s="10" t="str">
        <f>VLOOKUP(C30,'[1]Weekly Picks'!$B$2:$E$54,4,FALSE)</f>
        <v>Kenseth</v>
      </c>
      <c r="K30" s="12">
        <f t="shared" si="2"/>
        <v>20</v>
      </c>
      <c r="L30" s="11">
        <f>IFERROR(VLOOKUP(K30,'[1]Results Sheet'!$C$2:$P$44,14,FALSE),0)</f>
        <v>45</v>
      </c>
      <c r="M30" s="11">
        <f t="shared" si="3"/>
        <v>209</v>
      </c>
    </row>
    <row r="31" spans="1:13" ht="15" x14ac:dyDescent="0.25">
      <c r="A31" s="7">
        <v>30</v>
      </c>
      <c r="B31" s="8">
        <v>82</v>
      </c>
      <c r="C31" s="16" t="s">
        <v>38</v>
      </c>
      <c r="D31" s="10" t="str">
        <f>VLOOKUP(C31,'[1]Weekly Picks'!$B$2:$E$54,2,FALSE)</f>
        <v>Kyle Busch</v>
      </c>
      <c r="E31" s="11">
        <f t="shared" si="0"/>
        <v>18</v>
      </c>
      <c r="F31" s="11">
        <f>IFERROR(VLOOKUP(E31,'[1]Results Sheet'!$C$2:$P$44,14,FALSE),0)</f>
        <v>95</v>
      </c>
      <c r="G31" s="10" t="str">
        <f>VLOOKUP(C31,'[1]Weekly Picks'!$B$2:$E$54,3,FALSE)</f>
        <v>Menard</v>
      </c>
      <c r="H31" s="12">
        <f t="shared" si="1"/>
        <v>27</v>
      </c>
      <c r="I31" s="11">
        <f>IFERROR(VLOOKUP(H31,'[1]Results Sheet'!$C$2:$P$44,14,FALSE),0)</f>
        <v>50</v>
      </c>
      <c r="J31" s="10" t="str">
        <f>VLOOKUP(C31,'[1]Weekly Picks'!$B$2:$E$54,4,FALSE)</f>
        <v>Vickers</v>
      </c>
      <c r="K31" s="12">
        <f t="shared" si="2"/>
        <v>55</v>
      </c>
      <c r="L31" s="11">
        <f>IFERROR(VLOOKUP(K31,'[1]Results Sheet'!$C$2:$P$44,14,FALSE),0)</f>
        <v>50</v>
      </c>
      <c r="M31" s="11">
        <f t="shared" si="3"/>
        <v>195</v>
      </c>
    </row>
    <row r="32" spans="1:13" ht="15" x14ac:dyDescent="0.25">
      <c r="A32" s="7">
        <v>31</v>
      </c>
      <c r="B32" s="8">
        <v>43</v>
      </c>
      <c r="C32" s="14" t="s">
        <v>39</v>
      </c>
      <c r="D32" s="10" t="str">
        <f>VLOOKUP(C32,'[1]Weekly Picks'!$B$2:$E$54,2,FALSE)</f>
        <v>Logano</v>
      </c>
      <c r="E32" s="11">
        <f t="shared" si="0"/>
        <v>22</v>
      </c>
      <c r="F32" s="11">
        <f>IFERROR(VLOOKUP(E32,'[1]Results Sheet'!$C$2:$P$44,14,FALSE),0)</f>
        <v>60</v>
      </c>
      <c r="G32" s="10" t="str">
        <f>VLOOKUP(C32,'[1]Weekly Picks'!$B$2:$E$54,3,FALSE)</f>
        <v>Vickers</v>
      </c>
      <c r="H32" s="12">
        <f t="shared" si="1"/>
        <v>55</v>
      </c>
      <c r="I32" s="11">
        <f>IFERROR(VLOOKUP(H32,'[1]Results Sheet'!$C$2:$P$44,14,FALSE),0)</f>
        <v>50</v>
      </c>
      <c r="J32" s="10" t="str">
        <f>VLOOKUP(C32,'[1]Weekly Picks'!$B$2:$E$54,4,FALSE)</f>
        <v>Biffle</v>
      </c>
      <c r="K32" s="12">
        <f t="shared" si="2"/>
        <v>16</v>
      </c>
      <c r="L32" s="11">
        <f>IFERROR(VLOOKUP(K32,'[1]Results Sheet'!$C$2:$P$44,14,FALSE),0)</f>
        <v>72</v>
      </c>
      <c r="M32" s="11">
        <f t="shared" si="3"/>
        <v>182</v>
      </c>
    </row>
    <row r="33" spans="1:13" ht="15" x14ac:dyDescent="0.25">
      <c r="A33" s="7">
        <v>32</v>
      </c>
      <c r="B33" s="8">
        <v>32</v>
      </c>
      <c r="C33" s="9" t="s">
        <v>40</v>
      </c>
      <c r="D33" s="10" t="str">
        <f>VLOOKUP(C33,'[1]Weekly Picks'!$B$2:$E$54,2,FALSE)</f>
        <v>Logano</v>
      </c>
      <c r="E33" s="11">
        <f t="shared" si="0"/>
        <v>22</v>
      </c>
      <c r="F33" s="11">
        <f>IFERROR(VLOOKUP(E33,'[1]Results Sheet'!$C$2:$P$44,14,FALSE),0)</f>
        <v>60</v>
      </c>
      <c r="G33" s="10" t="str">
        <f>VLOOKUP(C33,'[1]Weekly Picks'!$B$2:$E$54,3,FALSE)</f>
        <v>Biffle</v>
      </c>
      <c r="H33" s="12">
        <f t="shared" si="1"/>
        <v>16</v>
      </c>
      <c r="I33" s="11">
        <f>IFERROR(VLOOKUP(H33,'[1]Results Sheet'!$C$2:$P$44,14,FALSE),0)</f>
        <v>72</v>
      </c>
      <c r="J33" s="10" t="str">
        <f>VLOOKUP(C33,'[1]Weekly Picks'!$B$2:$E$54,4,FALSE)</f>
        <v>Vickers</v>
      </c>
      <c r="K33" s="12">
        <f t="shared" si="2"/>
        <v>55</v>
      </c>
      <c r="L33" s="11">
        <f>IFERROR(VLOOKUP(K33,'[1]Results Sheet'!$C$2:$P$44,14,FALSE),0)</f>
        <v>50</v>
      </c>
      <c r="M33" s="11">
        <f t="shared" si="3"/>
        <v>182</v>
      </c>
    </row>
    <row r="34" spans="1:13" ht="15" x14ac:dyDescent="0.25">
      <c r="A34" s="7">
        <v>33</v>
      </c>
      <c r="B34" s="8">
        <v>15</v>
      </c>
      <c r="C34" s="9" t="s">
        <v>41</v>
      </c>
      <c r="D34" s="10" t="str">
        <f>VLOOKUP(C34,'[1]Weekly Picks'!$B$2:$E$54,2,FALSE)</f>
        <v>Newman</v>
      </c>
      <c r="E34" s="11">
        <f t="shared" ref="E34:E54" si="4">VLOOKUP(D34,dndb,2,FALSE)</f>
        <v>31</v>
      </c>
      <c r="F34" s="11">
        <f>IFERROR(VLOOKUP(E34,'[1]Results Sheet'!$C$2:$P$44,14,FALSE),0)</f>
        <v>60</v>
      </c>
      <c r="G34" s="10" t="str">
        <f>VLOOKUP(C34,'[1]Weekly Picks'!$B$2:$E$54,3,FALSE)</f>
        <v>Larson</v>
      </c>
      <c r="H34" s="12">
        <f t="shared" ref="H34:H54" si="5">VLOOKUP(G34,dndb,2,FALSE)</f>
        <v>42</v>
      </c>
      <c r="I34" s="11">
        <f>IFERROR(VLOOKUP(H34,'[1]Results Sheet'!$C$2:$P$44,14,FALSE),0)</f>
        <v>90</v>
      </c>
      <c r="J34" s="10" t="str">
        <f>VLOOKUP(C34,'[1]Weekly Picks'!$B$2:$E$54,4,FALSE)</f>
        <v>Bowyer</v>
      </c>
      <c r="K34" s="12">
        <f t="shared" ref="K34:K54" si="6">VLOOKUP(J34,dndb,2,FALSE)</f>
        <v>15</v>
      </c>
      <c r="L34" s="11">
        <f>IFERROR(VLOOKUP(K34,'[1]Results Sheet'!$C$2:$P$44,14,FALSE),0)</f>
        <v>30</v>
      </c>
      <c r="M34" s="11">
        <f t="shared" si="3"/>
        <v>180</v>
      </c>
    </row>
    <row r="35" spans="1:13" ht="15" x14ac:dyDescent="0.25">
      <c r="A35" s="7">
        <v>34</v>
      </c>
      <c r="B35" s="17" t="s">
        <v>42</v>
      </c>
      <c r="C35" s="14" t="s">
        <v>43</v>
      </c>
      <c r="D35" s="10" t="str">
        <f>VLOOKUP(C35,'[1]Weekly Picks'!$B$2:$E$54,2,FALSE)</f>
        <v>Logano</v>
      </c>
      <c r="E35" s="11">
        <f t="shared" si="4"/>
        <v>22</v>
      </c>
      <c r="F35" s="11">
        <f>IFERROR(VLOOKUP(E35,'[1]Results Sheet'!$C$2:$P$44,14,FALSE),0)</f>
        <v>60</v>
      </c>
      <c r="G35" s="10" t="str">
        <f>VLOOKUP(C35,'[1]Weekly Picks'!$B$2:$E$54,3,FALSE)</f>
        <v>Kenseth</v>
      </c>
      <c r="H35" s="12">
        <f t="shared" si="5"/>
        <v>20</v>
      </c>
      <c r="I35" s="11">
        <f>IFERROR(VLOOKUP(H35,'[1]Results Sheet'!$C$2:$P$44,14,FALSE),0)</f>
        <v>45</v>
      </c>
      <c r="J35" s="10" t="str">
        <f>VLOOKUP(C35,'[1]Weekly Picks'!$B$2:$E$54,4,FALSE)</f>
        <v>Biffle</v>
      </c>
      <c r="K35" s="12">
        <f t="shared" si="6"/>
        <v>16</v>
      </c>
      <c r="L35" s="11">
        <f>IFERROR(VLOOKUP(K35,'[1]Results Sheet'!$C$2:$P$44,14,FALSE),0)</f>
        <v>72</v>
      </c>
      <c r="M35" s="11">
        <f t="shared" si="3"/>
        <v>177</v>
      </c>
    </row>
    <row r="36" spans="1:13" ht="15" x14ac:dyDescent="0.25">
      <c r="A36" s="7">
        <v>35</v>
      </c>
      <c r="B36" s="8">
        <v>47</v>
      </c>
      <c r="C36" s="14" t="s">
        <v>44</v>
      </c>
      <c r="D36" s="10" t="str">
        <f>VLOOKUP(C36,'[1]Weekly Picks'!$B$2:$E$54,2,FALSE)</f>
        <v>Kenseth</v>
      </c>
      <c r="E36" s="11">
        <f t="shared" si="4"/>
        <v>20</v>
      </c>
      <c r="F36" s="11">
        <f>IFERROR(VLOOKUP(E36,'[1]Results Sheet'!$C$2:$P$44,14,FALSE),0)</f>
        <v>45</v>
      </c>
      <c r="G36" s="10" t="str">
        <f>VLOOKUP(C36,'[1]Weekly Picks'!$B$2:$E$54,3,FALSE)</f>
        <v>Logano</v>
      </c>
      <c r="H36" s="12">
        <f t="shared" si="5"/>
        <v>22</v>
      </c>
      <c r="I36" s="11">
        <f>IFERROR(VLOOKUP(H36,'[1]Results Sheet'!$C$2:$P$44,14,FALSE),0)</f>
        <v>60</v>
      </c>
      <c r="J36" s="10" t="str">
        <f>VLOOKUP(C36,'[1]Weekly Picks'!$B$2:$E$54,4,FALSE)</f>
        <v>Biffle</v>
      </c>
      <c r="K36" s="12">
        <f t="shared" si="6"/>
        <v>16</v>
      </c>
      <c r="L36" s="11">
        <f>IFERROR(VLOOKUP(K36,'[1]Results Sheet'!$C$2:$P$44,14,FALSE),0)</f>
        <v>72</v>
      </c>
      <c r="M36" s="11">
        <f t="shared" si="3"/>
        <v>177</v>
      </c>
    </row>
    <row r="37" spans="1:13" ht="15" x14ac:dyDescent="0.25">
      <c r="A37" s="7">
        <v>36</v>
      </c>
      <c r="B37" s="8">
        <v>1999</v>
      </c>
      <c r="C37" s="14" t="s">
        <v>45</v>
      </c>
      <c r="D37" s="10" t="str">
        <f>VLOOKUP(C37,'[1]Weekly Picks'!$B$2:$E$54,2,FALSE)</f>
        <v>Logano</v>
      </c>
      <c r="E37" s="11">
        <f t="shared" si="4"/>
        <v>22</v>
      </c>
      <c r="F37" s="11">
        <f>IFERROR(VLOOKUP(E37,'[1]Results Sheet'!$C$2:$P$44,14,FALSE),0)</f>
        <v>60</v>
      </c>
      <c r="G37" s="10" t="str">
        <f>VLOOKUP(C37,'[1]Weekly Picks'!$B$2:$E$54,3,FALSE)</f>
        <v>Kyle Busch</v>
      </c>
      <c r="H37" s="12">
        <f t="shared" si="5"/>
        <v>18</v>
      </c>
      <c r="I37" s="11">
        <f>IFERROR(VLOOKUP(H37,'[1]Results Sheet'!$C$2:$P$44,14,FALSE),0)</f>
        <v>95</v>
      </c>
      <c r="J37" s="10" t="str">
        <f>VLOOKUP(C37,'[1]Weekly Picks'!$B$2:$E$54,4,FALSE)</f>
        <v>Kahne</v>
      </c>
      <c r="K37" s="12">
        <f t="shared" si="6"/>
        <v>5</v>
      </c>
      <c r="L37" s="11">
        <f>IFERROR(VLOOKUP(K37,'[1]Results Sheet'!$C$2:$P$44,14,FALSE),0)</f>
        <v>10</v>
      </c>
      <c r="M37" s="11">
        <f t="shared" si="3"/>
        <v>165</v>
      </c>
    </row>
    <row r="38" spans="1:13" ht="15" x14ac:dyDescent="0.25">
      <c r="A38" s="7">
        <v>37</v>
      </c>
      <c r="B38" s="8">
        <v>501</v>
      </c>
      <c r="C38" s="14" t="s">
        <v>46</v>
      </c>
      <c r="D38" s="10" t="str">
        <f>VLOOKUP(C38,'[1]Weekly Picks'!$B$2:$E$54,2,FALSE)</f>
        <v>Earnhardt</v>
      </c>
      <c r="E38" s="11">
        <f t="shared" si="4"/>
        <v>88</v>
      </c>
      <c r="F38" s="11">
        <f>IFERROR(VLOOKUP(E38,'[1]Results Sheet'!$C$2:$P$44,14,FALSE),0)</f>
        <v>88</v>
      </c>
      <c r="G38" s="10" t="str">
        <f>VLOOKUP(C38,'[1]Weekly Picks'!$B$2:$E$54,3,FALSE)</f>
        <v>Gordon</v>
      </c>
      <c r="H38" s="12">
        <f t="shared" si="5"/>
        <v>24</v>
      </c>
      <c r="I38" s="11">
        <f>IFERROR(VLOOKUP(H38,'[1]Results Sheet'!$C$2:$P$44,14,FALSE),0)</f>
        <v>30</v>
      </c>
      <c r="J38" s="10" t="str">
        <f>VLOOKUP(C38,'[1]Weekly Picks'!$B$2:$E$54,4,FALSE)</f>
        <v>Kenseth</v>
      </c>
      <c r="K38" s="12">
        <f t="shared" si="6"/>
        <v>20</v>
      </c>
      <c r="L38" s="11">
        <f>IFERROR(VLOOKUP(K38,'[1]Results Sheet'!$C$2:$P$44,14,FALSE),0)</f>
        <v>45</v>
      </c>
      <c r="M38" s="11">
        <f t="shared" si="3"/>
        <v>163</v>
      </c>
    </row>
    <row r="39" spans="1:13" ht="15" x14ac:dyDescent="0.25">
      <c r="A39" s="7">
        <v>38</v>
      </c>
      <c r="B39" s="8">
        <v>30</v>
      </c>
      <c r="C39" s="16" t="s">
        <v>47</v>
      </c>
      <c r="D39" s="10" t="str">
        <f>VLOOKUP(C39,'[1]Weekly Picks'!$B$2:$E$54,2,FALSE)</f>
        <v>Biffle</v>
      </c>
      <c r="E39" s="11">
        <f t="shared" si="4"/>
        <v>16</v>
      </c>
      <c r="F39" s="18">
        <v>0</v>
      </c>
      <c r="G39" s="10" t="str">
        <f>VLOOKUP(C39,'[1]Weekly Picks'!$B$2:$E$54,3,FALSE)</f>
        <v>Menard</v>
      </c>
      <c r="H39" s="12">
        <f t="shared" si="5"/>
        <v>27</v>
      </c>
      <c r="I39" s="11">
        <f>IFERROR(VLOOKUP(H39,'[1]Results Sheet'!$C$2:$P$44,14,FALSE),0)</f>
        <v>50</v>
      </c>
      <c r="J39" s="10" t="str">
        <f>VLOOKUP(C39,'[1]Weekly Picks'!$B$2:$E$54,4,FALSE)</f>
        <v>McMurray</v>
      </c>
      <c r="K39" s="12">
        <f t="shared" si="6"/>
        <v>1</v>
      </c>
      <c r="L39" s="11">
        <f>IFERROR(VLOOKUP(K39,'[1]Results Sheet'!$C$2:$P$44,14,FALSE),0)</f>
        <v>112</v>
      </c>
      <c r="M39" s="11">
        <f t="shared" si="3"/>
        <v>162</v>
      </c>
    </row>
    <row r="40" spans="1:13" ht="15" x14ac:dyDescent="0.25">
      <c r="A40" s="7">
        <v>39</v>
      </c>
      <c r="B40" s="8">
        <v>6</v>
      </c>
      <c r="C40" s="9" t="s">
        <v>48</v>
      </c>
      <c r="D40" s="10" t="str">
        <f>VLOOKUP(C40,'[1]Weekly Picks'!$B$2:$E$54,2,FALSE)</f>
        <v>Gordon</v>
      </c>
      <c r="E40" s="11">
        <f t="shared" si="4"/>
        <v>24</v>
      </c>
      <c r="F40" s="11">
        <f>IFERROR(VLOOKUP(E40,'[1]Results Sheet'!$C$2:$P$44,14,FALSE),0)</f>
        <v>30</v>
      </c>
      <c r="G40" s="10" t="str">
        <f>VLOOKUP(C40,'[1]Weekly Picks'!$B$2:$E$54,3,FALSE)</f>
        <v>Biffle</v>
      </c>
      <c r="H40" s="12">
        <f t="shared" si="5"/>
        <v>16</v>
      </c>
      <c r="I40" s="11">
        <f>IFERROR(VLOOKUP(H40,'[1]Results Sheet'!$C$2:$P$44,14,FALSE),0)</f>
        <v>72</v>
      </c>
      <c r="J40" s="10" t="str">
        <f>VLOOKUP(C40,'[1]Weekly Picks'!$B$2:$E$54,4,FALSE)</f>
        <v>Stewart</v>
      </c>
      <c r="K40" s="12">
        <f t="shared" si="6"/>
        <v>14</v>
      </c>
      <c r="L40" s="11">
        <f>IFERROR(VLOOKUP(K40,'[1]Results Sheet'!$C$2:$P$44,14,FALSE),0)</f>
        <v>60</v>
      </c>
      <c r="M40" s="11">
        <f t="shared" si="3"/>
        <v>162</v>
      </c>
    </row>
    <row r="41" spans="1:13" ht="15" x14ac:dyDescent="0.25">
      <c r="A41" s="7">
        <v>40</v>
      </c>
      <c r="B41" s="8">
        <v>14</v>
      </c>
      <c r="C41" s="9" t="s">
        <v>49</v>
      </c>
      <c r="D41" s="10" t="str">
        <f>VLOOKUP(C41,'[1]Weekly Picks'!$B$2:$E$54,2,FALSE)</f>
        <v>Stewart</v>
      </c>
      <c r="E41" s="11">
        <f t="shared" si="4"/>
        <v>14</v>
      </c>
      <c r="F41" s="11">
        <f>IFERROR(VLOOKUP(E41,'[1]Results Sheet'!$C$2:$P$44,14,FALSE),0)</f>
        <v>60</v>
      </c>
      <c r="G41" s="10" t="str">
        <f>VLOOKUP(C41,'[1]Weekly Picks'!$B$2:$E$54,3,FALSE)</f>
        <v>Menard</v>
      </c>
      <c r="H41" s="12">
        <f t="shared" si="5"/>
        <v>27</v>
      </c>
      <c r="I41" s="11">
        <f>IFERROR(VLOOKUP(H41,'[1]Results Sheet'!$C$2:$P$44,14,FALSE),0)</f>
        <v>50</v>
      </c>
      <c r="J41" s="10" t="str">
        <f>VLOOKUP(C41,'[1]Weekly Picks'!$B$2:$E$54,4,FALSE)</f>
        <v>Vickers</v>
      </c>
      <c r="K41" s="12">
        <f t="shared" si="6"/>
        <v>55</v>
      </c>
      <c r="L41" s="11">
        <f>IFERROR(VLOOKUP(K41,'[1]Results Sheet'!$C$2:$P$44,14,FALSE),0)</f>
        <v>50</v>
      </c>
      <c r="M41" s="11">
        <f t="shared" si="3"/>
        <v>160</v>
      </c>
    </row>
    <row r="42" spans="1:13" ht="15" x14ac:dyDescent="0.25">
      <c r="A42" s="7">
        <v>41</v>
      </c>
      <c r="B42" s="8">
        <v>88</v>
      </c>
      <c r="C42" s="9" t="s">
        <v>50</v>
      </c>
      <c r="D42" s="10" t="str">
        <f>VLOOKUP(C42,'[1]Weekly Picks'!$B$2:$E$54,2,FALSE)</f>
        <v>Logano</v>
      </c>
      <c r="E42" s="11">
        <f t="shared" si="4"/>
        <v>22</v>
      </c>
      <c r="F42" s="11">
        <f>IFERROR(VLOOKUP(E42,'[1]Results Sheet'!$C$2:$P$44,14,FALSE),0)</f>
        <v>60</v>
      </c>
      <c r="G42" s="10" t="str">
        <f>VLOOKUP(C42,'[1]Weekly Picks'!$B$2:$E$54,3,FALSE)</f>
        <v>Kahne</v>
      </c>
      <c r="H42" s="12">
        <f t="shared" si="5"/>
        <v>5</v>
      </c>
      <c r="I42" s="11">
        <f>IFERROR(VLOOKUP(H42,'[1]Results Sheet'!$C$2:$P$44,14,FALSE),0)</f>
        <v>10</v>
      </c>
      <c r="J42" s="10" t="str">
        <f>VLOOKUP(C42,'[1]Weekly Picks'!$B$2:$E$54,4,FALSE)</f>
        <v>Harvick</v>
      </c>
      <c r="K42" s="12">
        <f t="shared" si="6"/>
        <v>4</v>
      </c>
      <c r="L42" s="11">
        <f>IFERROR(VLOOKUP(K42,'[1]Results Sheet'!$C$2:$P$44,14,FALSE),0)</f>
        <v>89</v>
      </c>
      <c r="M42" s="11">
        <f t="shared" si="3"/>
        <v>159</v>
      </c>
    </row>
    <row r="43" spans="1:13" ht="15" x14ac:dyDescent="0.25">
      <c r="A43" s="7">
        <v>42</v>
      </c>
      <c r="B43" s="8">
        <v>2948</v>
      </c>
      <c r="C43" s="9" t="s">
        <v>51</v>
      </c>
      <c r="D43" s="10" t="str">
        <f>VLOOKUP(C43,'[1]Weekly Picks'!$B$2:$E$54,2,FALSE)</f>
        <v>Earnhardt</v>
      </c>
      <c r="E43" s="11">
        <f t="shared" si="4"/>
        <v>88</v>
      </c>
      <c r="F43" s="11">
        <f>IFERROR(VLOOKUP(E43,'[1]Results Sheet'!$C$2:$P$44,14,FALSE),0)</f>
        <v>88</v>
      </c>
      <c r="G43" s="10" t="str">
        <f>VLOOKUP(C43,'[1]Weekly Picks'!$B$2:$E$54,3,FALSE)</f>
        <v>Kahne</v>
      </c>
      <c r="H43" s="12">
        <f t="shared" si="5"/>
        <v>5</v>
      </c>
      <c r="I43" s="11">
        <f>IFERROR(VLOOKUP(H43,'[1]Results Sheet'!$C$2:$P$44,14,FALSE),0)</f>
        <v>10</v>
      </c>
      <c r="J43" s="10" t="str">
        <f>VLOOKUP(C43,'[1]Weekly Picks'!$B$2:$E$54,4,FALSE)</f>
        <v>Logano</v>
      </c>
      <c r="K43" s="12">
        <f t="shared" si="6"/>
        <v>22</v>
      </c>
      <c r="L43" s="11">
        <f>IFERROR(VLOOKUP(K43,'[1]Results Sheet'!$C$2:$P$44,14,FALSE),0)</f>
        <v>60</v>
      </c>
      <c r="M43" s="11">
        <f t="shared" si="3"/>
        <v>158</v>
      </c>
    </row>
    <row r="44" spans="1:13" ht="15" x14ac:dyDescent="0.25">
      <c r="A44" s="7">
        <v>43</v>
      </c>
      <c r="B44" s="8">
        <v>5</v>
      </c>
      <c r="C44" s="9" t="s">
        <v>52</v>
      </c>
      <c r="D44" s="10" t="str">
        <f>VLOOKUP(C44,'[1]Weekly Picks'!$B$2:$E$54,2,FALSE)</f>
        <v>Kenseth</v>
      </c>
      <c r="E44" s="11">
        <f t="shared" si="4"/>
        <v>20</v>
      </c>
      <c r="F44" s="11">
        <f>IFERROR(VLOOKUP(E44,'[1]Results Sheet'!$C$2:$P$44,14,FALSE),0)</f>
        <v>45</v>
      </c>
      <c r="G44" s="10" t="str">
        <f>VLOOKUP(C44,'[1]Weekly Picks'!$B$2:$E$54,3,FALSE)</f>
        <v>Truex</v>
      </c>
      <c r="H44" s="12">
        <f t="shared" si="5"/>
        <v>78</v>
      </c>
      <c r="I44" s="11">
        <f>IFERROR(VLOOKUP(H44,'[1]Results Sheet'!$C$2:$P$44,14,FALSE),0)</f>
        <v>50</v>
      </c>
      <c r="J44" s="10" t="str">
        <f>VLOOKUP(C44,'[1]Weekly Picks'!$B$2:$E$54,4,FALSE)</f>
        <v>Logano</v>
      </c>
      <c r="K44" s="12">
        <f t="shared" si="6"/>
        <v>22</v>
      </c>
      <c r="L44" s="11">
        <f>IFERROR(VLOOKUP(K44,'[1]Results Sheet'!$C$2:$P$44,14,FALSE),0)</f>
        <v>60</v>
      </c>
      <c r="M44" s="11">
        <f t="shared" si="3"/>
        <v>155</v>
      </c>
    </row>
    <row r="45" spans="1:13" ht="15" x14ac:dyDescent="0.25">
      <c r="A45" s="7">
        <v>44</v>
      </c>
      <c r="B45" s="8">
        <v>244</v>
      </c>
      <c r="C45" s="14" t="s">
        <v>53</v>
      </c>
      <c r="D45" s="10" t="str">
        <f>VLOOKUP(C45,'[1]Weekly Picks'!$B$2:$E$54,2,FALSE)</f>
        <v>Biffle</v>
      </c>
      <c r="E45" s="11">
        <f t="shared" si="4"/>
        <v>16</v>
      </c>
      <c r="F45" s="11">
        <f>IFERROR(VLOOKUP(E45,'[1]Results Sheet'!$C$2:$P$44,14,FALSE),0)</f>
        <v>72</v>
      </c>
      <c r="G45" s="10" t="str">
        <f>VLOOKUP(C45,'[1]Weekly Picks'!$B$2:$E$54,3,FALSE)</f>
        <v>Bowyer</v>
      </c>
      <c r="H45" s="12">
        <f t="shared" si="5"/>
        <v>15</v>
      </c>
      <c r="I45" s="11">
        <f>IFERROR(VLOOKUP(H45,'[1]Results Sheet'!$C$2:$P$44,14,FALSE),0)</f>
        <v>30</v>
      </c>
      <c r="J45" s="10" t="str">
        <f>VLOOKUP(C45,'[1]Weekly Picks'!$B$2:$E$54,4,FALSE)</f>
        <v>Vickers</v>
      </c>
      <c r="K45" s="12">
        <f t="shared" si="6"/>
        <v>55</v>
      </c>
      <c r="L45" s="11">
        <f>IFERROR(VLOOKUP(K45,'[1]Results Sheet'!$C$2:$P$44,14,FALSE),0)</f>
        <v>50</v>
      </c>
      <c r="M45" s="11">
        <f t="shared" si="3"/>
        <v>152</v>
      </c>
    </row>
    <row r="46" spans="1:13" ht="15" x14ac:dyDescent="0.25">
      <c r="A46" s="7">
        <v>45</v>
      </c>
      <c r="B46" s="19" t="s">
        <v>54</v>
      </c>
      <c r="C46" s="16" t="s">
        <v>55</v>
      </c>
      <c r="D46" s="10" t="str">
        <f>VLOOKUP(C46,'[1]Weekly Picks'!$B$2:$E$54,2,FALSE)</f>
        <v>Kyle Busch</v>
      </c>
      <c r="E46" s="11">
        <f t="shared" si="4"/>
        <v>18</v>
      </c>
      <c r="F46" s="18">
        <v>0</v>
      </c>
      <c r="G46" s="10" t="str">
        <f>VLOOKUP(C46,'[1]Weekly Picks'!$B$2:$E$54,3,FALSE)</f>
        <v>Hamlin</v>
      </c>
      <c r="H46" s="12">
        <f t="shared" si="5"/>
        <v>11</v>
      </c>
      <c r="I46" s="11">
        <f>IFERROR(VLOOKUP(H46,'[1]Results Sheet'!$C$2:$P$44,14,FALSE),0)</f>
        <v>90</v>
      </c>
      <c r="J46" s="10" t="str">
        <f>VLOOKUP(C46,'[1]Weekly Picks'!$B$2:$E$54,4,FALSE)</f>
        <v>Newman</v>
      </c>
      <c r="K46" s="12">
        <f t="shared" si="6"/>
        <v>31</v>
      </c>
      <c r="L46" s="11">
        <f>IFERROR(VLOOKUP(K46,'[1]Results Sheet'!$C$2:$P$44,14,FALSE),0)</f>
        <v>60</v>
      </c>
      <c r="M46" s="11">
        <f t="shared" si="3"/>
        <v>150</v>
      </c>
    </row>
    <row r="47" spans="1:13" ht="15" x14ac:dyDescent="0.25">
      <c r="A47" s="7">
        <v>46</v>
      </c>
      <c r="B47" s="8">
        <v>4824</v>
      </c>
      <c r="C47" s="9" t="s">
        <v>56</v>
      </c>
      <c r="D47" s="10" t="str">
        <f>VLOOKUP(C47,'[1]Weekly Picks'!$B$2:$E$54,2,FALSE)</f>
        <v>Truex</v>
      </c>
      <c r="E47" s="11">
        <f t="shared" si="4"/>
        <v>78</v>
      </c>
      <c r="F47" s="11">
        <f>IFERROR(VLOOKUP(E47,'[1]Results Sheet'!$C$2:$P$44,14,FALSE),0)</f>
        <v>50</v>
      </c>
      <c r="G47" s="10" t="str">
        <f>VLOOKUP(C47,'[1]Weekly Picks'!$B$2:$E$54,3,FALSE)</f>
        <v>Patrick</v>
      </c>
      <c r="H47" s="12">
        <f t="shared" si="5"/>
        <v>10</v>
      </c>
      <c r="I47" s="11">
        <f>IFERROR(VLOOKUP(H47,'[1]Results Sheet'!$C$2:$P$44,14,FALSE),0)</f>
        <v>10</v>
      </c>
      <c r="J47" s="10" t="str">
        <f>VLOOKUP(C47,'[1]Weekly Picks'!$B$2:$E$54,4,FALSE)</f>
        <v>Hamlin</v>
      </c>
      <c r="K47" s="12">
        <f t="shared" si="6"/>
        <v>11</v>
      </c>
      <c r="L47" s="11">
        <f>IFERROR(VLOOKUP(K47,'[1]Results Sheet'!$C$2:$P$44,14,FALSE),0)</f>
        <v>90</v>
      </c>
      <c r="M47" s="11">
        <f t="shared" si="3"/>
        <v>150</v>
      </c>
    </row>
    <row r="48" spans="1:13" ht="15" x14ac:dyDescent="0.25">
      <c r="A48" s="7">
        <v>47</v>
      </c>
      <c r="B48" s="8">
        <v>1617</v>
      </c>
      <c r="C48" s="14" t="s">
        <v>57</v>
      </c>
      <c r="D48" s="10" t="str">
        <f>VLOOKUP(C48,'[1]Weekly Picks'!$B$2:$E$54,2,FALSE)</f>
        <v>Almirola</v>
      </c>
      <c r="E48" s="11">
        <f t="shared" si="4"/>
        <v>43</v>
      </c>
      <c r="F48" s="11">
        <f>IFERROR(VLOOKUP(E48,'[1]Results Sheet'!$C$2:$P$44,14,FALSE),0)</f>
        <v>40</v>
      </c>
      <c r="G48" s="10" t="str">
        <f>VLOOKUP(C48,'[1]Weekly Picks'!$B$2:$E$54,3,FALSE)</f>
        <v>Ambrose</v>
      </c>
      <c r="H48" s="12">
        <f t="shared" si="5"/>
        <v>9</v>
      </c>
      <c r="I48" s="11">
        <f>IFERROR(VLOOKUP(H48,'[1]Results Sheet'!$C$2:$P$44,14,FALSE),0)</f>
        <v>30</v>
      </c>
      <c r="J48" s="10" t="str">
        <f>VLOOKUP(C48,'[1]Weekly Picks'!$B$2:$E$54,4,FALSE)</f>
        <v>Allmendinger</v>
      </c>
      <c r="K48" s="12">
        <f t="shared" si="6"/>
        <v>47</v>
      </c>
      <c r="L48" s="11">
        <f>IFERROR(VLOOKUP(K48,'[1]Results Sheet'!$C$2:$P$44,14,FALSE),0)</f>
        <v>78</v>
      </c>
      <c r="M48" s="11">
        <f t="shared" si="3"/>
        <v>148</v>
      </c>
    </row>
    <row r="49" spans="1:13" ht="15" x14ac:dyDescent="0.25">
      <c r="A49" s="7">
        <v>48</v>
      </c>
      <c r="B49" s="8">
        <v>100</v>
      </c>
      <c r="C49" s="14" t="s">
        <v>58</v>
      </c>
      <c r="D49" s="10" t="str">
        <f>VLOOKUP(C49,'[1]Weekly Picks'!$B$2:$E$54,2,FALSE)</f>
        <v>Vickers</v>
      </c>
      <c r="E49" s="11">
        <f t="shared" si="4"/>
        <v>55</v>
      </c>
      <c r="F49" s="11">
        <f>IFERROR(VLOOKUP(E49,'[1]Results Sheet'!$C$2:$P$44,14,FALSE),0)</f>
        <v>50</v>
      </c>
      <c r="G49" s="10" t="str">
        <f>VLOOKUP(C49,'[1]Weekly Picks'!$B$2:$E$54,3,FALSE)</f>
        <v>Logano</v>
      </c>
      <c r="H49" s="12">
        <f t="shared" si="5"/>
        <v>22</v>
      </c>
      <c r="I49" s="11">
        <f>IFERROR(VLOOKUP(H49,'[1]Results Sheet'!$C$2:$P$44,14,FALSE),0)</f>
        <v>60</v>
      </c>
      <c r="J49" s="10" t="str">
        <f>VLOOKUP(C49,'[1]Weekly Picks'!$B$2:$E$54,4,FALSE)</f>
        <v>Gordon</v>
      </c>
      <c r="K49" s="12">
        <f t="shared" si="6"/>
        <v>24</v>
      </c>
      <c r="L49" s="11">
        <f>IFERROR(VLOOKUP(K49,'[1]Results Sheet'!$C$2:$P$44,14,FALSE),0)</f>
        <v>30</v>
      </c>
      <c r="M49" s="11">
        <f t="shared" si="3"/>
        <v>140</v>
      </c>
    </row>
    <row r="50" spans="1:13" ht="15" x14ac:dyDescent="0.25">
      <c r="A50" s="7">
        <v>49</v>
      </c>
      <c r="B50" s="8">
        <v>75</v>
      </c>
      <c r="C50" s="9" t="s">
        <v>59</v>
      </c>
      <c r="D50" s="10" t="str">
        <f>VLOOKUP(C50,'[1]Weekly Picks'!$B$2:$E$54,2,FALSE)</f>
        <v>Almirola</v>
      </c>
      <c r="E50" s="11">
        <f t="shared" si="4"/>
        <v>43</v>
      </c>
      <c r="F50" s="11">
        <f>IFERROR(VLOOKUP(E50,'[1]Results Sheet'!$C$2:$P$44,14,FALSE),0)</f>
        <v>40</v>
      </c>
      <c r="G50" s="10" t="str">
        <f>VLOOKUP(C50,'[1]Weekly Picks'!$B$2:$E$54,3,FALSE)</f>
        <v>Menard</v>
      </c>
      <c r="H50" s="12">
        <f t="shared" si="5"/>
        <v>27</v>
      </c>
      <c r="I50" s="11">
        <f>IFERROR(VLOOKUP(H50,'[1]Results Sheet'!$C$2:$P$44,14,FALSE),0)</f>
        <v>50</v>
      </c>
      <c r="J50" s="10" t="str">
        <f>VLOOKUP(C50,'[1]Weekly Picks'!$B$2:$E$54,4,FALSE)</f>
        <v>Vickers</v>
      </c>
      <c r="K50" s="12">
        <f t="shared" si="6"/>
        <v>55</v>
      </c>
      <c r="L50" s="11">
        <f>IFERROR(VLOOKUP(K50,'[1]Results Sheet'!$C$2:$P$44,14,FALSE),0)</f>
        <v>50</v>
      </c>
      <c r="M50" s="11">
        <f t="shared" si="3"/>
        <v>140</v>
      </c>
    </row>
    <row r="51" spans="1:13" ht="15" x14ac:dyDescent="0.25">
      <c r="A51" s="7">
        <v>50</v>
      </c>
      <c r="B51" s="8">
        <v>52</v>
      </c>
      <c r="C51" s="14" t="s">
        <v>60</v>
      </c>
      <c r="D51" s="10" t="str">
        <f>VLOOKUP(C51,'[1]Weekly Picks'!$B$2:$E$54,2,FALSE)</f>
        <v>Vickers</v>
      </c>
      <c r="E51" s="11">
        <f t="shared" si="4"/>
        <v>55</v>
      </c>
      <c r="F51" s="11">
        <f>IFERROR(VLOOKUP(E51,'[1]Results Sheet'!$C$2:$P$44,14,FALSE),0)</f>
        <v>50</v>
      </c>
      <c r="G51" s="10" t="str">
        <f>VLOOKUP(C51,'[1]Weekly Picks'!$B$2:$E$54,3,FALSE)</f>
        <v>Bowyer</v>
      </c>
      <c r="H51" s="12">
        <f t="shared" si="5"/>
        <v>15</v>
      </c>
      <c r="I51" s="11">
        <f>IFERROR(VLOOKUP(H51,'[1]Results Sheet'!$C$2:$P$44,14,FALSE),0)</f>
        <v>30</v>
      </c>
      <c r="J51" s="10" t="str">
        <f>VLOOKUP(C51,'[1]Weekly Picks'!$B$2:$E$54,4,FALSE)</f>
        <v>Logano</v>
      </c>
      <c r="K51" s="12">
        <f t="shared" si="6"/>
        <v>22</v>
      </c>
      <c r="L51" s="11">
        <f>IFERROR(VLOOKUP(K51,'[1]Results Sheet'!$C$2:$P$44,14,FALSE),0)</f>
        <v>60</v>
      </c>
      <c r="M51" s="11">
        <f t="shared" si="3"/>
        <v>140</v>
      </c>
    </row>
    <row r="52" spans="1:13" ht="15" x14ac:dyDescent="0.25">
      <c r="A52" s="7">
        <v>51</v>
      </c>
      <c r="B52" s="8">
        <v>34</v>
      </c>
      <c r="C52" s="9" t="s">
        <v>61</v>
      </c>
      <c r="D52" s="10" t="str">
        <f>VLOOKUP(C52,'[1]Weekly Picks'!$B$2:$E$54,2,FALSE)</f>
        <v>Bowyer</v>
      </c>
      <c r="E52" s="11">
        <f t="shared" si="4"/>
        <v>15</v>
      </c>
      <c r="F52" s="11">
        <f>IFERROR(VLOOKUP(E52,'[1]Results Sheet'!$C$2:$P$44,14,FALSE),0)</f>
        <v>30</v>
      </c>
      <c r="G52" s="10" t="str">
        <f>VLOOKUP(C52,'[1]Weekly Picks'!$B$2:$E$54,3,FALSE)</f>
        <v>Kenseth</v>
      </c>
      <c r="H52" s="12">
        <f t="shared" si="5"/>
        <v>20</v>
      </c>
      <c r="I52" s="11">
        <f>IFERROR(VLOOKUP(H52,'[1]Results Sheet'!$C$2:$P$44,14,FALSE),0)</f>
        <v>45</v>
      </c>
      <c r="J52" s="10" t="str">
        <f>VLOOKUP(C52,'[1]Weekly Picks'!$B$2:$E$54,4,FALSE)</f>
        <v>Stewart</v>
      </c>
      <c r="K52" s="12">
        <f t="shared" si="6"/>
        <v>14</v>
      </c>
      <c r="L52" s="11">
        <f>IFERROR(VLOOKUP(K52,'[1]Results Sheet'!$C$2:$P$44,14,FALSE),0)</f>
        <v>60</v>
      </c>
      <c r="M52" s="11">
        <f t="shared" si="3"/>
        <v>135</v>
      </c>
    </row>
    <row r="53" spans="1:13" ht="15" x14ac:dyDescent="0.25">
      <c r="A53" s="7">
        <v>52</v>
      </c>
      <c r="B53" s="8">
        <v>29</v>
      </c>
      <c r="C53" s="9" t="s">
        <v>62</v>
      </c>
      <c r="D53" s="10" t="str">
        <f>VLOOKUP(C53,'[1]Weekly Picks'!$B$2:$E$54,2,FALSE)</f>
        <v>Harvick</v>
      </c>
      <c r="E53" s="11">
        <f t="shared" si="4"/>
        <v>4</v>
      </c>
      <c r="F53" s="11">
        <f>IFERROR(VLOOKUP(E53,'[1]Results Sheet'!$C$2:$P$44,14,FALSE),0)</f>
        <v>89</v>
      </c>
      <c r="G53" s="10" t="str">
        <f>VLOOKUP(C53,'[1]Weekly Picks'!$B$2:$E$54,3,FALSE)</f>
        <v>Logano</v>
      </c>
      <c r="H53" s="12">
        <f t="shared" si="5"/>
        <v>22</v>
      </c>
      <c r="I53" s="18">
        <v>0</v>
      </c>
      <c r="J53" s="10" t="str">
        <f>VLOOKUP(C53,'[1]Weekly Picks'!$B$2:$E$54,4,FALSE)</f>
        <v>Kyle Busch</v>
      </c>
      <c r="K53" s="12">
        <f t="shared" si="6"/>
        <v>18</v>
      </c>
      <c r="L53" s="18">
        <v>0</v>
      </c>
      <c r="M53" s="11">
        <f t="shared" si="3"/>
        <v>89</v>
      </c>
    </row>
    <row r="54" spans="1:13" ht="15" x14ac:dyDescent="0.25">
      <c r="A54" s="7">
        <v>53</v>
      </c>
      <c r="B54" s="8">
        <v>2448</v>
      </c>
      <c r="C54" s="14" t="s">
        <v>63</v>
      </c>
      <c r="D54" s="10" t="str">
        <f>VLOOKUP(C54,'[1]Weekly Picks'!$B$2:$E$54,2,FALSE)</f>
        <v>Kahne</v>
      </c>
      <c r="E54" s="11">
        <f t="shared" si="4"/>
        <v>5</v>
      </c>
      <c r="F54" s="18">
        <v>0</v>
      </c>
      <c r="G54" s="10" t="str">
        <f>VLOOKUP(C54,'[1]Weekly Picks'!$B$2:$E$54,3,FALSE)</f>
        <v>Menard</v>
      </c>
      <c r="H54" s="12">
        <f t="shared" si="5"/>
        <v>27</v>
      </c>
      <c r="I54" s="11">
        <f>IFERROR(VLOOKUP(H54,'[1]Results Sheet'!$C$2:$P$44,14,FALSE),0)</f>
        <v>50</v>
      </c>
      <c r="J54" s="10" t="str">
        <f>VLOOKUP(C54,'[1]Weekly Picks'!$B$2:$E$54,4,FALSE)</f>
        <v>Sorenson</v>
      </c>
      <c r="K54" s="12">
        <f t="shared" si="6"/>
        <v>36</v>
      </c>
      <c r="L54" s="11">
        <f>IFERROR(VLOOKUP(K54,'[1]Results Sheet'!$C$2:$P$44,14,FALSE),0)</f>
        <v>20</v>
      </c>
      <c r="M54" s="11">
        <f t="shared" si="3"/>
        <v>70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2015-03-10T13:38:20Z</dcterms:created>
  <dcterms:modified xsi:type="dcterms:W3CDTF">2015-03-10T13:38:32Z</dcterms:modified>
</cp:coreProperties>
</file>